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0380" windowHeight="6360" tabRatio="778" activeTab="0"/>
  </bookViews>
  <sheets>
    <sheet name="Índice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'agosto'!$A$1:$P$39</definedName>
    <definedName name="_xlnm.Print_Area" localSheetId="7">'julio'!$A$2:$P$37</definedName>
    <definedName name="Básicas" localSheetId="0">'Índice'!Básicas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<sst xmlns="http://schemas.openxmlformats.org/spreadsheetml/2006/main" count="597" uniqueCount="79">
  <si>
    <t>Código</t>
  </si>
  <si>
    <t>Colmena Golden Cross</t>
  </si>
  <si>
    <t>Vida Tres</t>
  </si>
  <si>
    <t>Banmédica</t>
  </si>
  <si>
    <t>Consalud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</si>
  <si>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</si>
  <si>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</si>
  <si>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</si>
  <si>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</si>
  <si>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</si>
  <si>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</si>
  <si>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</si>
  <si>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</si>
  <si>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</si>
  <si>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</si>
  <si>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</si>
  <si>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</si>
  <si>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</si>
  <si>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</si>
  <si>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</si>
  <si>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</si>
  <si>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</si>
  <si>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</si>
  <si>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</si>
  <si>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</si>
  <si>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</si>
  <si>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</si>
  <si>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</si>
  <si>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</si>
  <si>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</si>
  <si>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</si>
  <si>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</si>
  <si>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</si>
  <si>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Desahucios Voluntarios (2)</t>
  </si>
  <si>
    <t>Desahucios  Mutuo acuerdo (4)</t>
  </si>
  <si>
    <t>Isapre Fundación</t>
  </si>
  <si>
    <t>Cruz Blanca S.A.</t>
  </si>
  <si>
    <t xml:space="preserve"> </t>
  </si>
  <si>
    <t>INFORMACIÓN PROVISIONAL</t>
  </si>
  <si>
    <t>Nombre de la Hoja</t>
  </si>
  <si>
    <t>Nombre de los cuadros</t>
  </si>
  <si>
    <t>Estadísticas básicas</t>
  </si>
  <si>
    <t>:</t>
  </si>
  <si>
    <t xml:space="preserve">Fuente: Superintendencia de Salud, Archivos Maestros de Beneficiarios, Contratos y Cotizaciones. </t>
  </si>
  <si>
    <t>SUSCRIPCIÓN Y DESAHUCIOS DE CONTRATOS SISTEMA ISAPRE</t>
  </si>
  <si>
    <t>ÍNDICE</t>
  </si>
  <si>
    <t>Total desahucios (5) 
= (2)+(3)+(4)</t>
  </si>
  <si>
    <t>Variación neta (6)
=(1)-(5)</t>
  </si>
  <si>
    <t>5.- Total desahucios = (2+3+4)</t>
  </si>
  <si>
    <t>6.- Variación neta del mes = (1-5)</t>
  </si>
  <si>
    <t>Nueva Masvida S.A.</t>
  </si>
  <si>
    <t>MES DICIEMBRE 2020</t>
  </si>
  <si>
    <t>MES ENERO 2020</t>
  </si>
  <si>
    <t>MES FEBRERO 2020</t>
  </si>
  <si>
    <t>MES MARZO 2020</t>
  </si>
  <si>
    <t>MES ABRIL 2020</t>
  </si>
  <si>
    <t>MES MAYO 2020</t>
  </si>
  <si>
    <t>MES JUNIO 2020</t>
  </si>
  <si>
    <t>MES JULIO 2020</t>
  </si>
  <si>
    <t>MES AGOSTO 2020</t>
  </si>
  <si>
    <t>MES SEPTIEMBRE 2020</t>
  </si>
  <si>
    <t>MES OCTUBRE 2020</t>
  </si>
  <si>
    <t>MES NOVIEMBRE 2020</t>
  </si>
  <si>
    <t>Suscripción y desahucios de contratos sistema isapre mes enero 2020</t>
  </si>
  <si>
    <t>Suscripción y desahucios de contratos sistema isapre mes febrero 2020</t>
  </si>
  <si>
    <t>Suscripción y desahucio de contratos sistema isapre mes marzo 2020</t>
  </si>
  <si>
    <t>Suscripción y desahucio de contratos sistema isapre mes abril 2020</t>
  </si>
  <si>
    <t>Suscripción y desahucio de contratos sistema isapre mes mayo 2020</t>
  </si>
  <si>
    <t>Suscripción y desahucio de contratos sistema isapre mes junio 2020</t>
  </si>
  <si>
    <t>Suscripción y desahucio de contratos sistema isapre mes julio 2020</t>
  </si>
  <si>
    <t>Suscripción y desahucio de contratos sistema isapre mes agosto 2020</t>
  </si>
  <si>
    <t>Suscripción y desahucio de contratos sistema isapre mes septiembre 2020</t>
  </si>
  <si>
    <t>Suscripción y desahucio de contratos sistema isapre mes octubre 2020</t>
  </si>
  <si>
    <t>Suscripción y desahucio de contratos sistema isapre mes noviembre 2020</t>
  </si>
  <si>
    <t>Suscripción y desahucio de contratos sistema isapre mes diciembre 2020</t>
  </si>
  <si>
    <t>ESTADÍSTICAS DE SUSCRIPCIONES Y DESAHUCIOS DE CONTRATOS DE ISAPRE ACUMULADAS AÑO 2020</t>
  </si>
  <si>
    <t>Isalud Ltda.</t>
  </si>
  <si>
    <t>(*) Mediante la Resolución Exenta SS/N°18 de fecha 13 de enero de 2020, se cancela el registro a las isapres: San Lorenzo (62), Chuquicamata (65) y Río Blanco (68), fusionandose con la isapre Fusat (63), pasando a llamarse Isalud Isapre Ltda., manteniendo el código 63.</t>
  </si>
  <si>
    <t>Isalud Ltda. (*)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</si>
</sst>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;\-#,##0.00;;"/>
    <numFmt numFmtId="178" formatCode="#,##0;\-#,##0;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1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sz val="10"/>
      <name val="Helv"/>
      <family val="0"/>
    </font>
    <font>
      <u val="single"/>
      <sz val="9.6"/>
      <color indexed="12"/>
      <name val="Times"/>
      <family val="1"/>
    </font>
    <font>
      <b/>
      <u val="single"/>
      <sz val="8.5"/>
      <name val="Verdana"/>
      <family val="2"/>
    </font>
    <font>
      <sz val="11"/>
      <name val="Verdana"/>
      <family val="2"/>
    </font>
    <font>
      <u val="single"/>
      <sz val="8.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30"/>
      <name val="Verdana"/>
      <family val="2"/>
    </font>
    <font>
      <b/>
      <sz val="11"/>
      <color indexed="30"/>
      <name val="Verdana"/>
      <family val="2"/>
    </font>
    <font>
      <b/>
      <sz val="10.5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7B7"/>
      <name val="Verdana"/>
      <family val="2"/>
    </font>
    <font>
      <b/>
      <sz val="11"/>
      <color rgb="FF0067B7"/>
      <name val="Verdana"/>
      <family val="2"/>
    </font>
    <font>
      <b/>
      <sz val="10.5"/>
      <color rgb="FF0067B7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7B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37" fontId="1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7" fontId="5" fillId="0" borderId="0" xfId="57" applyNumberFormat="1" applyFont="1" applyBorder="1" applyAlignment="1" applyProtection="1">
      <alignment horizontal="center"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7" fontId="5" fillId="0" borderId="0" xfId="0" applyNumberFormat="1" applyFont="1" applyAlignment="1" applyProtection="1">
      <alignment horizontal="left"/>
      <protection/>
    </xf>
    <xf numFmtId="172" fontId="5" fillId="0" borderId="0" xfId="58" applyFont="1">
      <alignment/>
      <protection/>
    </xf>
    <xf numFmtId="0" fontId="8" fillId="0" borderId="0" xfId="0" applyFont="1" applyAlignment="1">
      <alignment horizontal="center" vertical="center" wrapText="1"/>
    </xf>
    <xf numFmtId="37" fontId="5" fillId="0" borderId="11" xfId="56" applyFont="1" applyBorder="1">
      <alignment/>
      <protection/>
    </xf>
    <xf numFmtId="172" fontId="4" fillId="0" borderId="0" xfId="58" applyFont="1">
      <alignment/>
      <protection/>
    </xf>
    <xf numFmtId="172" fontId="12" fillId="0" borderId="0" xfId="46" applyNumberFormat="1" applyFont="1" applyAlignment="1" applyProtection="1">
      <alignment/>
      <protection/>
    </xf>
    <xf numFmtId="0" fontId="13" fillId="0" borderId="0" xfId="0" applyFont="1" applyAlignment="1">
      <alignment horizontal="center" vertical="center" wrapText="1"/>
    </xf>
    <xf numFmtId="172" fontId="14" fillId="0" borderId="0" xfId="46" applyNumberFormat="1" applyFont="1" applyAlignment="1" applyProtection="1">
      <alignment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55" applyFont="1" applyAlignment="1">
      <alignment/>
      <protection/>
    </xf>
    <xf numFmtId="0" fontId="6" fillId="33" borderId="12" xfId="0" applyFont="1" applyFill="1" applyBorder="1" applyAlignment="1">
      <alignment/>
    </xf>
    <xf numFmtId="0" fontId="52" fillId="0" borderId="0" xfId="55" applyFont="1" applyFill="1" applyAlignment="1">
      <alignment/>
      <protection/>
    </xf>
    <xf numFmtId="0" fontId="53" fillId="0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78" fontId="5" fillId="0" borderId="0" xfId="0" applyNumberFormat="1" applyFont="1" applyBorder="1" applyAlignment="1">
      <alignment/>
    </xf>
    <xf numFmtId="178" fontId="5" fillId="0" borderId="10" xfId="0" applyNumberFormat="1" applyFont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basicas acumuladas 2006" xfId="55"/>
    <cellStyle name="Normal_Cartera dic 2000" xfId="56"/>
    <cellStyle name="Normal_historia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66675</xdr:rowOff>
    </xdr:from>
    <xdr:to>
      <xdr:col>1</xdr:col>
      <xdr:colOff>704850</xdr:colOff>
      <xdr:row>27</xdr:row>
      <xdr:rowOff>114300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04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1771650</xdr:colOff>
      <xdr:row>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381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1000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</xdr:col>
      <xdr:colOff>514350</xdr:colOff>
      <xdr:row>41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514350</xdr:colOff>
      <xdr:row>40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" width="3.00390625" style="1" customWidth="1"/>
    <col min="2" max="2" width="19.8515625" style="1" bestFit="1" customWidth="1"/>
    <col min="3" max="3" width="1.28515625" style="1" bestFit="1" customWidth="1"/>
    <col min="4" max="4" width="76.57421875" style="1" customWidth="1"/>
    <col min="5" max="16384" width="12.57421875" style="1" customWidth="1"/>
  </cols>
  <sheetData>
    <row r="1" ht="15">
      <c r="A1" s="1" t="s">
        <v>37</v>
      </c>
    </row>
    <row r="2" ht="15"/>
    <row r="3" ht="15"/>
    <row r="4" ht="15"/>
    <row r="5" ht="15"/>
    <row r="6" ht="15"/>
    <row r="10" spans="1:11" ht="19.5" customHeight="1">
      <c r="A10" s="24" t="s">
        <v>75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 customHeight="1">
      <c r="A11" s="25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 customHeight="1">
      <c r="A12" s="25" t="s">
        <v>45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5" customHeight="1">
      <c r="A13" s="14"/>
      <c r="B13" s="15" t="s">
        <v>39</v>
      </c>
      <c r="C13" s="15"/>
      <c r="D13" s="15" t="s">
        <v>40</v>
      </c>
      <c r="E13" s="13"/>
      <c r="F13" s="13"/>
      <c r="G13" s="14"/>
      <c r="H13" s="14"/>
      <c r="I13" s="14"/>
      <c r="J13" s="14"/>
      <c r="K13" s="14"/>
    </row>
    <row r="14" spans="1:11" ht="15" customHeight="1">
      <c r="A14" s="14"/>
      <c r="B14" s="16"/>
      <c r="C14" s="13"/>
      <c r="D14" s="13"/>
      <c r="E14" s="13"/>
      <c r="F14" s="13"/>
      <c r="G14" s="14"/>
      <c r="H14" s="14"/>
      <c r="I14" s="14"/>
      <c r="J14" s="14"/>
      <c r="K14" s="14"/>
    </row>
    <row r="15" spans="1:11" ht="15">
      <c r="A15" s="14"/>
      <c r="B15" s="17" t="s">
        <v>41</v>
      </c>
      <c r="C15" s="18" t="s">
        <v>42</v>
      </c>
      <c r="D15" s="19" t="s">
        <v>63</v>
      </c>
      <c r="E15" s="13"/>
      <c r="F15" s="13"/>
      <c r="G15" s="14"/>
      <c r="H15" s="14"/>
      <c r="I15" s="14"/>
      <c r="J15" s="14"/>
      <c r="K15" s="14"/>
    </row>
    <row r="16" spans="1:256" ht="15">
      <c r="A16" s="14"/>
      <c r="B16" s="17" t="s">
        <v>41</v>
      </c>
      <c r="C16" s="18" t="s">
        <v>42</v>
      </c>
      <c r="D16" s="19" t="s">
        <v>64</v>
      </c>
      <c r="E16" s="14"/>
      <c r="F16" s="17"/>
      <c r="G16" s="18"/>
      <c r="H16" s="19"/>
      <c r="I16" s="14"/>
      <c r="J16" s="17"/>
      <c r="K16" s="18"/>
      <c r="L16" s="19"/>
      <c r="M16" s="14"/>
      <c r="N16" s="17"/>
      <c r="O16" s="18"/>
      <c r="P16" s="19"/>
      <c r="Q16" s="14"/>
      <c r="R16" s="17"/>
      <c r="S16" s="18"/>
      <c r="T16" s="19"/>
      <c r="U16" s="14"/>
      <c r="V16" s="17"/>
      <c r="W16" s="18"/>
      <c r="X16" s="19"/>
      <c r="Y16" s="14"/>
      <c r="Z16" s="17"/>
      <c r="AA16" s="18"/>
      <c r="AB16" s="19"/>
      <c r="AC16" s="14"/>
      <c r="AD16" s="17"/>
      <c r="AE16" s="18"/>
      <c r="AF16" s="19"/>
      <c r="AG16" s="14"/>
      <c r="AH16" s="17"/>
      <c r="AI16" s="18"/>
      <c r="AJ16" s="19"/>
      <c r="AK16" s="14"/>
      <c r="AL16" s="17"/>
      <c r="AM16" s="18"/>
      <c r="AN16" s="19"/>
      <c r="AO16" s="14"/>
      <c r="AP16" s="17"/>
      <c r="AQ16" s="18"/>
      <c r="AR16" s="19"/>
      <c r="AS16" s="14"/>
      <c r="AT16" s="17"/>
      <c r="AU16" s="18"/>
      <c r="AV16" s="19"/>
      <c r="AW16" s="14"/>
      <c r="AX16" s="17"/>
      <c r="AY16" s="18"/>
      <c r="AZ16" s="19"/>
      <c r="BA16" s="14"/>
      <c r="BB16" s="17"/>
      <c r="BC16" s="18"/>
      <c r="BD16" s="19"/>
      <c r="BE16" s="14"/>
      <c r="BF16" s="17"/>
      <c r="BG16" s="18"/>
      <c r="BH16" s="19"/>
      <c r="BI16" s="14"/>
      <c r="BJ16" s="17"/>
      <c r="BK16" s="18"/>
      <c r="BL16" s="19"/>
      <c r="BM16" s="14"/>
      <c r="BN16" s="17"/>
      <c r="BO16" s="18"/>
      <c r="BP16" s="19"/>
      <c r="BQ16" s="14"/>
      <c r="BR16" s="17"/>
      <c r="BS16" s="18"/>
      <c r="BT16" s="19"/>
      <c r="BU16" s="14"/>
      <c r="BV16" s="17"/>
      <c r="BW16" s="18"/>
      <c r="BX16" s="19"/>
      <c r="BY16" s="14"/>
      <c r="BZ16" s="17"/>
      <c r="CA16" s="18"/>
      <c r="CB16" s="19"/>
      <c r="CC16" s="14"/>
      <c r="CD16" s="17"/>
      <c r="CE16" s="18"/>
      <c r="CF16" s="19"/>
      <c r="CG16" s="14"/>
      <c r="CH16" s="17"/>
      <c r="CI16" s="18"/>
      <c r="CJ16" s="19"/>
      <c r="CK16" s="14"/>
      <c r="CL16" s="17"/>
      <c r="CM16" s="18"/>
      <c r="CN16" s="19"/>
      <c r="CO16" s="14"/>
      <c r="CP16" s="17"/>
      <c r="CQ16" s="18"/>
      <c r="CR16" s="19"/>
      <c r="CS16" s="14"/>
      <c r="CT16" s="17"/>
      <c r="CU16" s="18"/>
      <c r="CV16" s="19"/>
      <c r="CW16" s="14"/>
      <c r="CX16" s="17"/>
      <c r="CY16" s="18"/>
      <c r="CZ16" s="19"/>
      <c r="DA16" s="14"/>
      <c r="DB16" s="17"/>
      <c r="DC16" s="18"/>
      <c r="DD16" s="19"/>
      <c r="DE16" s="14"/>
      <c r="DF16" s="17"/>
      <c r="DG16" s="18"/>
      <c r="DH16" s="19"/>
      <c r="DI16" s="14"/>
      <c r="DJ16" s="17"/>
      <c r="DK16" s="18"/>
      <c r="DL16" s="19"/>
      <c r="DM16" s="14"/>
      <c r="DN16" s="17"/>
      <c r="DO16" s="18"/>
      <c r="DP16" s="19"/>
      <c r="DQ16" s="14"/>
      <c r="DR16" s="17"/>
      <c r="DS16" s="18"/>
      <c r="DT16" s="19"/>
      <c r="DU16" s="14"/>
      <c r="DV16" s="17"/>
      <c r="DW16" s="18"/>
      <c r="DX16" s="19"/>
      <c r="DY16" s="14"/>
      <c r="DZ16" s="17"/>
      <c r="EA16" s="18"/>
      <c r="EB16" s="19"/>
      <c r="EC16" s="14"/>
      <c r="ED16" s="17"/>
      <c r="EE16" s="18"/>
      <c r="EF16" s="19"/>
      <c r="EG16" s="14"/>
      <c r="EH16" s="17"/>
      <c r="EI16" s="18"/>
      <c r="EJ16" s="19"/>
      <c r="EK16" s="14"/>
      <c r="EL16" s="17"/>
      <c r="EM16" s="18"/>
      <c r="EN16" s="19"/>
      <c r="EO16" s="14"/>
      <c r="EP16" s="17"/>
      <c r="EQ16" s="18"/>
      <c r="ER16" s="19"/>
      <c r="ES16" s="14"/>
      <c r="ET16" s="17"/>
      <c r="EU16" s="18"/>
      <c r="EV16" s="19"/>
      <c r="EW16" s="14"/>
      <c r="EX16" s="17"/>
      <c r="EY16" s="18"/>
      <c r="EZ16" s="19"/>
      <c r="FA16" s="14"/>
      <c r="FB16" s="17"/>
      <c r="FC16" s="18"/>
      <c r="FD16" s="19"/>
      <c r="FE16" s="14"/>
      <c r="FF16" s="17"/>
      <c r="FG16" s="18"/>
      <c r="FH16" s="19"/>
      <c r="FI16" s="14"/>
      <c r="FJ16" s="17"/>
      <c r="FK16" s="18"/>
      <c r="FL16" s="19"/>
      <c r="FM16" s="14"/>
      <c r="FN16" s="17"/>
      <c r="FO16" s="18"/>
      <c r="FP16" s="19"/>
      <c r="FQ16" s="14"/>
      <c r="FR16" s="17"/>
      <c r="FS16" s="18"/>
      <c r="FT16" s="19"/>
      <c r="FU16" s="14"/>
      <c r="FV16" s="17"/>
      <c r="FW16" s="18"/>
      <c r="FX16" s="19"/>
      <c r="FY16" s="14"/>
      <c r="FZ16" s="17"/>
      <c r="GA16" s="18"/>
      <c r="GB16" s="19"/>
      <c r="GC16" s="14"/>
      <c r="GD16" s="17"/>
      <c r="GE16" s="18"/>
      <c r="GF16" s="19"/>
      <c r="GG16" s="14"/>
      <c r="GH16" s="17"/>
      <c r="GI16" s="18"/>
      <c r="GJ16" s="19"/>
      <c r="GK16" s="14"/>
      <c r="GL16" s="17"/>
      <c r="GM16" s="18"/>
      <c r="GN16" s="19"/>
      <c r="GO16" s="14"/>
      <c r="GP16" s="17"/>
      <c r="GQ16" s="18"/>
      <c r="GR16" s="19"/>
      <c r="GS16" s="14"/>
      <c r="GT16" s="17"/>
      <c r="GU16" s="18"/>
      <c r="GV16" s="19"/>
      <c r="GW16" s="14"/>
      <c r="GX16" s="17"/>
      <c r="GY16" s="18"/>
      <c r="GZ16" s="19"/>
      <c r="HA16" s="14"/>
      <c r="HB16" s="17"/>
      <c r="HC16" s="18"/>
      <c r="HD16" s="19"/>
      <c r="HE16" s="14"/>
      <c r="HF16" s="17"/>
      <c r="HG16" s="18"/>
      <c r="HH16" s="19"/>
      <c r="HI16" s="14"/>
      <c r="HJ16" s="17"/>
      <c r="HK16" s="18"/>
      <c r="HL16" s="19"/>
      <c r="HM16" s="14"/>
      <c r="HN16" s="17"/>
      <c r="HO16" s="18"/>
      <c r="HP16" s="19"/>
      <c r="HQ16" s="14"/>
      <c r="HR16" s="17"/>
      <c r="HS16" s="18"/>
      <c r="HT16" s="19"/>
      <c r="HU16" s="14"/>
      <c r="HV16" s="17"/>
      <c r="HW16" s="18"/>
      <c r="HX16" s="19"/>
      <c r="HY16" s="14"/>
      <c r="HZ16" s="17"/>
      <c r="IA16" s="18"/>
      <c r="IB16" s="19"/>
      <c r="IC16" s="14"/>
      <c r="ID16" s="17"/>
      <c r="IE16" s="18"/>
      <c r="IF16" s="19"/>
      <c r="IG16" s="14"/>
      <c r="IH16" s="17"/>
      <c r="II16" s="18"/>
      <c r="IJ16" s="19"/>
      <c r="IK16" s="14"/>
      <c r="IL16" s="17"/>
      <c r="IM16" s="18"/>
      <c r="IN16" s="19"/>
      <c r="IO16" s="14"/>
      <c r="IP16" s="17"/>
      <c r="IQ16" s="18"/>
      <c r="IR16" s="19"/>
      <c r="IS16" s="14"/>
      <c r="IT16" s="17"/>
      <c r="IU16" s="18"/>
      <c r="IV16" s="19"/>
    </row>
    <row r="17" spans="1:11" ht="15">
      <c r="A17" s="14"/>
      <c r="B17" s="17" t="s">
        <v>41</v>
      </c>
      <c r="C17" s="18" t="s">
        <v>42</v>
      </c>
      <c r="D17" s="19" t="s">
        <v>65</v>
      </c>
      <c r="E17" s="14"/>
      <c r="F17" s="14"/>
      <c r="G17" s="14"/>
      <c r="H17" s="14"/>
      <c r="I17" s="14"/>
      <c r="J17" s="14"/>
      <c r="K17" s="14"/>
    </row>
    <row r="18" spans="1:11" ht="15">
      <c r="A18" s="14"/>
      <c r="B18" s="17" t="s">
        <v>41</v>
      </c>
      <c r="C18" s="18" t="s">
        <v>42</v>
      </c>
      <c r="D18" s="19" t="s">
        <v>66</v>
      </c>
      <c r="E18" s="20"/>
      <c r="F18" s="20"/>
      <c r="G18" s="20"/>
      <c r="H18" s="20"/>
      <c r="I18" s="20"/>
      <c r="J18" s="20"/>
      <c r="K18" s="20"/>
    </row>
    <row r="19" spans="1:4" ht="15">
      <c r="A19" s="14"/>
      <c r="B19" s="17" t="s">
        <v>41</v>
      </c>
      <c r="C19" s="18" t="s">
        <v>42</v>
      </c>
      <c r="D19" s="19" t="s">
        <v>67</v>
      </c>
    </row>
    <row r="20" spans="1:4" ht="15">
      <c r="A20" s="14"/>
      <c r="B20" s="17" t="s">
        <v>41</v>
      </c>
      <c r="C20" s="18" t="s">
        <v>42</v>
      </c>
      <c r="D20" s="19" t="s">
        <v>68</v>
      </c>
    </row>
    <row r="21" spans="1:4" ht="15">
      <c r="A21" s="14"/>
      <c r="B21" s="17" t="s">
        <v>41</v>
      </c>
      <c r="C21" s="18" t="s">
        <v>42</v>
      </c>
      <c r="D21" s="19" t="s">
        <v>69</v>
      </c>
    </row>
    <row r="22" spans="1:4" ht="15">
      <c r="A22" s="14"/>
      <c r="B22" s="17" t="s">
        <v>41</v>
      </c>
      <c r="C22" s="18" t="s">
        <v>42</v>
      </c>
      <c r="D22" s="19" t="s">
        <v>70</v>
      </c>
    </row>
    <row r="23" spans="1:4" ht="15">
      <c r="A23" s="14"/>
      <c r="B23" s="17" t="s">
        <v>41</v>
      </c>
      <c r="C23" s="18" t="s">
        <v>42</v>
      </c>
      <c r="D23" s="19" t="s">
        <v>71</v>
      </c>
    </row>
    <row r="24" spans="1:4" ht="15">
      <c r="A24" s="14"/>
      <c r="B24" s="17" t="s">
        <v>41</v>
      </c>
      <c r="C24" s="18" t="s">
        <v>42</v>
      </c>
      <c r="D24" s="19" t="s">
        <v>72</v>
      </c>
    </row>
    <row r="25" spans="1:4" ht="15">
      <c r="A25" s="14"/>
      <c r="B25" s="17" t="s">
        <v>41</v>
      </c>
      <c r="C25" s="18" t="s">
        <v>42</v>
      </c>
      <c r="D25" s="19" t="s">
        <v>73</v>
      </c>
    </row>
    <row r="26" spans="1:4" ht="15">
      <c r="A26" s="14"/>
      <c r="B26" s="17" t="s">
        <v>41</v>
      </c>
      <c r="C26" s="18" t="s">
        <v>42</v>
      </c>
      <c r="D26" s="19" t="s">
        <v>74</v>
      </c>
    </row>
    <row r="27" spans="1:4" ht="15">
      <c r="A27" s="14"/>
      <c r="B27" s="17"/>
      <c r="C27" s="18"/>
      <c r="D27" s="19"/>
    </row>
  </sheetData>
  <sheetProtection/>
  <hyperlinks>
    <hyperlink ref="B16:D16" location="febrero!A1" display="Estadísticas básicas"/>
    <hyperlink ref="B17:D17" location="marzo!A1" display="Estadísticas básicas"/>
    <hyperlink ref="B18:D18" location="abril!A1" display="Estadísticas básicas"/>
    <hyperlink ref="B19:D19" location="mayo!A1" display="Estadísticas básicas"/>
    <hyperlink ref="B20:D20" location="junio!A1" display="Estadísticas básicas"/>
    <hyperlink ref="B21:D21" location="julio!A1" display="Estadísticas básicas"/>
    <hyperlink ref="B22:D22" location="agosto!A1" display="Estadísticas básicas"/>
    <hyperlink ref="B23:D23" location="septiembre!A1" display="Estadísticas básicas"/>
    <hyperlink ref="B24:D24" location="octubre!A1" display="Estadísticas básicas"/>
    <hyperlink ref="B25:D25" location="noviembre!A1" display="Estadísticas básicas"/>
    <hyperlink ref="B26:D26" location="diciembre!A1" display="Estadísticas básicas"/>
    <hyperlink ref="B15:D15" location="enero!A1" display="Estadísticas básic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.28125" style="3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3770</v>
      </c>
      <c r="D8" s="31">
        <v>3222</v>
      </c>
      <c r="E8" s="31"/>
      <c r="F8" s="31"/>
      <c r="G8" s="31"/>
      <c r="H8" s="31">
        <v>3</v>
      </c>
      <c r="I8" s="31">
        <v>910</v>
      </c>
      <c r="J8" s="31">
        <v>76</v>
      </c>
      <c r="K8" s="31"/>
      <c r="L8" s="31">
        <v>10</v>
      </c>
      <c r="M8" s="31">
        <f aca="true" t="shared" si="0" ref="M8:M13">SUM(E8:L8)</f>
        <v>999</v>
      </c>
      <c r="N8" s="31">
        <v>71</v>
      </c>
      <c r="O8" s="31">
        <f aca="true" t="shared" si="1" ref="O8:O13">D8+M8+N8</f>
        <v>4292</v>
      </c>
      <c r="P8" s="31">
        <f aca="true" t="shared" si="2" ref="P8:P13">+C8-O8</f>
        <v>-522</v>
      </c>
    </row>
    <row r="9" spans="1:16" ht="10.5">
      <c r="A9" s="4">
        <v>78</v>
      </c>
      <c r="B9" s="3" t="s">
        <v>36</v>
      </c>
      <c r="C9" s="31">
        <v>4032</v>
      </c>
      <c r="D9" s="31">
        <v>4422</v>
      </c>
      <c r="E9" s="31"/>
      <c r="F9" s="31"/>
      <c r="G9" s="31"/>
      <c r="H9" s="31"/>
      <c r="I9" s="31">
        <v>1256</v>
      </c>
      <c r="J9" s="31">
        <v>17</v>
      </c>
      <c r="K9" s="31"/>
      <c r="L9" s="31"/>
      <c r="M9" s="31">
        <f t="shared" si="0"/>
        <v>1273</v>
      </c>
      <c r="N9" s="31">
        <v>2</v>
      </c>
      <c r="O9" s="31">
        <f t="shared" si="1"/>
        <v>5697</v>
      </c>
      <c r="P9" s="31">
        <f t="shared" si="2"/>
        <v>-1665</v>
      </c>
    </row>
    <row r="10" spans="1:16" ht="10.5">
      <c r="A10" s="4">
        <v>80</v>
      </c>
      <c r="B10" s="3" t="s">
        <v>2</v>
      </c>
      <c r="C10" s="31">
        <v>752</v>
      </c>
      <c r="D10" s="31">
        <v>413</v>
      </c>
      <c r="E10" s="31"/>
      <c r="F10" s="31"/>
      <c r="G10" s="31"/>
      <c r="H10" s="31"/>
      <c r="I10" s="31">
        <v>1</v>
      </c>
      <c r="J10" s="31"/>
      <c r="K10" s="31">
        <v>88</v>
      </c>
      <c r="L10" s="31"/>
      <c r="M10" s="31">
        <f t="shared" si="0"/>
        <v>89</v>
      </c>
      <c r="N10" s="31">
        <v>3</v>
      </c>
      <c r="O10" s="31">
        <f t="shared" si="1"/>
        <v>505</v>
      </c>
      <c r="P10" s="31">
        <f t="shared" si="2"/>
        <v>247</v>
      </c>
    </row>
    <row r="11" spans="1:16" ht="10.5">
      <c r="A11" s="5">
        <v>81</v>
      </c>
      <c r="B11" s="6" t="s">
        <v>50</v>
      </c>
      <c r="C11" s="31">
        <v>1549</v>
      </c>
      <c r="D11" s="31">
        <v>1933</v>
      </c>
      <c r="E11" s="31"/>
      <c r="F11" s="31"/>
      <c r="G11" s="31"/>
      <c r="H11" s="31">
        <v>9</v>
      </c>
      <c r="I11" s="31">
        <v>365</v>
      </c>
      <c r="J11" s="31">
        <v>13</v>
      </c>
      <c r="K11" s="31"/>
      <c r="L11" s="31">
        <v>10</v>
      </c>
      <c r="M11" s="31">
        <f t="shared" si="0"/>
        <v>397</v>
      </c>
      <c r="N11" s="31">
        <v>478</v>
      </c>
      <c r="O11" s="31">
        <f t="shared" si="1"/>
        <v>2808</v>
      </c>
      <c r="P11" s="31">
        <f t="shared" si="2"/>
        <v>-1259</v>
      </c>
    </row>
    <row r="12" spans="1:16" ht="10.5">
      <c r="A12" s="4">
        <v>99</v>
      </c>
      <c r="B12" s="3" t="s">
        <v>3</v>
      </c>
      <c r="C12" s="31">
        <v>5020</v>
      </c>
      <c r="D12" s="31">
        <v>2457</v>
      </c>
      <c r="E12" s="31"/>
      <c r="F12" s="31"/>
      <c r="G12" s="31"/>
      <c r="H12" s="31"/>
      <c r="I12" s="31">
        <v>2</v>
      </c>
      <c r="J12" s="31"/>
      <c r="K12" s="31">
        <v>1487</v>
      </c>
      <c r="L12" s="31">
        <v>11</v>
      </c>
      <c r="M12" s="31">
        <f t="shared" si="0"/>
        <v>1500</v>
      </c>
      <c r="N12" s="31">
        <v>21</v>
      </c>
      <c r="O12" s="31">
        <f t="shared" si="1"/>
        <v>3978</v>
      </c>
      <c r="P12" s="31">
        <f t="shared" si="2"/>
        <v>1042</v>
      </c>
    </row>
    <row r="13" spans="1:16" ht="10.5">
      <c r="A13" s="4">
        <v>107</v>
      </c>
      <c r="B13" s="3" t="s">
        <v>4</v>
      </c>
      <c r="C13" s="31">
        <v>3765</v>
      </c>
      <c r="D13" s="31">
        <v>3544</v>
      </c>
      <c r="E13" s="31"/>
      <c r="F13" s="31"/>
      <c r="G13" s="31"/>
      <c r="H13" s="31">
        <v>13</v>
      </c>
      <c r="I13" s="31">
        <v>7</v>
      </c>
      <c r="J13" s="31">
        <v>103</v>
      </c>
      <c r="K13" s="31"/>
      <c r="L13" s="31">
        <v>5</v>
      </c>
      <c r="M13" s="31">
        <f t="shared" si="0"/>
        <v>128</v>
      </c>
      <c r="N13" s="31">
        <v>18</v>
      </c>
      <c r="O13" s="31">
        <f t="shared" si="1"/>
        <v>3690</v>
      </c>
      <c r="P13" s="31">
        <f t="shared" si="2"/>
        <v>75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18888</v>
      </c>
      <c r="D15" s="31">
        <f t="shared" si="3"/>
        <v>15991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25</v>
      </c>
      <c r="I15" s="31">
        <f t="shared" si="3"/>
        <v>2541</v>
      </c>
      <c r="J15" s="31">
        <f t="shared" si="3"/>
        <v>209</v>
      </c>
      <c r="K15" s="31">
        <f t="shared" si="3"/>
        <v>1575</v>
      </c>
      <c r="L15" s="31">
        <f t="shared" si="3"/>
        <v>36</v>
      </c>
      <c r="M15" s="31">
        <f t="shared" si="3"/>
        <v>4386</v>
      </c>
      <c r="N15" s="31">
        <f t="shared" si="3"/>
        <v>593</v>
      </c>
      <c r="O15" s="31">
        <f t="shared" si="3"/>
        <v>20970</v>
      </c>
      <c r="P15" s="31">
        <f t="shared" si="3"/>
        <v>-2082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26</v>
      </c>
      <c r="D17" s="31">
        <v>32</v>
      </c>
      <c r="E17" s="31"/>
      <c r="F17" s="31"/>
      <c r="G17" s="31"/>
      <c r="H17" s="31"/>
      <c r="I17" s="31">
        <v>6</v>
      </c>
      <c r="J17" s="31">
        <v>19</v>
      </c>
      <c r="K17" s="31">
        <v>29</v>
      </c>
      <c r="L17" s="31"/>
      <c r="M17" s="31">
        <f>SUM(E17:L17)</f>
        <v>54</v>
      </c>
      <c r="N17" s="31"/>
      <c r="O17" s="31">
        <f>+D17+M17+N17</f>
        <v>86</v>
      </c>
      <c r="P17" s="31">
        <f>+C17-O17</f>
        <v>-60</v>
      </c>
    </row>
    <row r="18" spans="1:16" ht="10.5">
      <c r="A18" s="5">
        <v>76</v>
      </c>
      <c r="B18" s="6" t="s">
        <v>35</v>
      </c>
      <c r="C18" s="31">
        <v>35</v>
      </c>
      <c r="D18" s="31">
        <v>28</v>
      </c>
      <c r="E18" s="31"/>
      <c r="F18" s="31"/>
      <c r="G18" s="31"/>
      <c r="H18" s="31"/>
      <c r="I18" s="31"/>
      <c r="J18" s="31">
        <v>25</v>
      </c>
      <c r="K18" s="31">
        <v>3</v>
      </c>
      <c r="L18" s="31"/>
      <c r="M18" s="31">
        <f>SUM(E18:L18)</f>
        <v>28</v>
      </c>
      <c r="N18" s="31"/>
      <c r="O18" s="31">
        <f>+D18+M18+N18</f>
        <v>56</v>
      </c>
      <c r="P18" s="31">
        <f>+C18-O18</f>
        <v>-21</v>
      </c>
    </row>
    <row r="19" spans="1:16" ht="10.5">
      <c r="A19" s="5">
        <v>94</v>
      </c>
      <c r="B19" s="6" t="s">
        <v>5</v>
      </c>
      <c r="C19" s="31">
        <v>1</v>
      </c>
      <c r="D19" s="31">
        <v>2</v>
      </c>
      <c r="E19" s="31"/>
      <c r="F19" s="31"/>
      <c r="G19" s="31"/>
      <c r="H19" s="31"/>
      <c r="I19" s="31"/>
      <c r="J19" s="31"/>
      <c r="K19" s="31">
        <v>5</v>
      </c>
      <c r="L19" s="31"/>
      <c r="M19" s="31">
        <f>SUM(E19:L19)</f>
        <v>5</v>
      </c>
      <c r="N19" s="31"/>
      <c r="O19" s="31">
        <f>+D19+M19+N19</f>
        <v>7</v>
      </c>
      <c r="P19" s="31">
        <f>+C19-O19</f>
        <v>-6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62</v>
      </c>
      <c r="D21" s="31">
        <f t="shared" si="4"/>
        <v>62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6</v>
      </c>
      <c r="J21" s="31">
        <f t="shared" si="4"/>
        <v>44</v>
      </c>
      <c r="K21" s="31">
        <f t="shared" si="4"/>
        <v>37</v>
      </c>
      <c r="L21" s="31">
        <f t="shared" si="4"/>
        <v>0</v>
      </c>
      <c r="M21" s="31">
        <f t="shared" si="4"/>
        <v>87</v>
      </c>
      <c r="N21" s="31">
        <f t="shared" si="4"/>
        <v>0</v>
      </c>
      <c r="O21" s="31">
        <f t="shared" si="4"/>
        <v>149</v>
      </c>
      <c r="P21" s="31">
        <f t="shared" si="4"/>
        <v>-87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18950</v>
      </c>
      <c r="D23" s="32">
        <f t="shared" si="5"/>
        <v>16053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25</v>
      </c>
      <c r="I23" s="32">
        <f t="shared" si="5"/>
        <v>2547</v>
      </c>
      <c r="J23" s="32">
        <f t="shared" si="5"/>
        <v>253</v>
      </c>
      <c r="K23" s="32">
        <f t="shared" si="5"/>
        <v>1612</v>
      </c>
      <c r="L23" s="32">
        <f t="shared" si="5"/>
        <v>36</v>
      </c>
      <c r="M23" s="32">
        <f t="shared" si="5"/>
        <v>4473</v>
      </c>
      <c r="N23" s="32">
        <f t="shared" si="5"/>
        <v>593</v>
      </c>
      <c r="O23" s="32">
        <f t="shared" si="5"/>
        <v>21119</v>
      </c>
      <c r="P23" s="32">
        <f t="shared" si="5"/>
        <v>-2169</v>
      </c>
    </row>
    <row r="24" spans="1:16" s="9" customFormat="1" ht="10.5">
      <c r="A24" s="9" t="str">
        <f>+octubre!A24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4123</v>
      </c>
      <c r="D8" s="31">
        <v>3343</v>
      </c>
      <c r="E8" s="31"/>
      <c r="F8" s="31"/>
      <c r="G8" s="31"/>
      <c r="H8" s="31">
        <v>2</v>
      </c>
      <c r="I8" s="31">
        <v>989</v>
      </c>
      <c r="J8" s="31">
        <v>63</v>
      </c>
      <c r="K8" s="31"/>
      <c r="L8" s="31">
        <v>5</v>
      </c>
      <c r="M8" s="31">
        <f aca="true" t="shared" si="0" ref="M8:M13">SUM(E8:L8)</f>
        <v>1059</v>
      </c>
      <c r="N8" s="31">
        <v>90</v>
      </c>
      <c r="O8" s="31">
        <f aca="true" t="shared" si="1" ref="O8:O13">D8+M8+N8</f>
        <v>4492</v>
      </c>
      <c r="P8" s="31">
        <f aca="true" t="shared" si="2" ref="P8:P13">+C8-O8</f>
        <v>-369</v>
      </c>
    </row>
    <row r="9" spans="1:16" ht="10.5">
      <c r="A9" s="4">
        <v>78</v>
      </c>
      <c r="B9" s="3" t="s">
        <v>36</v>
      </c>
      <c r="C9" s="31">
        <v>4546</v>
      </c>
      <c r="D9" s="31">
        <v>4728</v>
      </c>
      <c r="E9" s="31"/>
      <c r="F9" s="31"/>
      <c r="G9" s="31"/>
      <c r="H9" s="31"/>
      <c r="I9" s="31">
        <v>1234</v>
      </c>
      <c r="J9" s="31">
        <v>19</v>
      </c>
      <c r="K9" s="31"/>
      <c r="L9" s="31">
        <v>1</v>
      </c>
      <c r="M9" s="31">
        <f t="shared" si="0"/>
        <v>1254</v>
      </c>
      <c r="N9" s="31">
        <v>1</v>
      </c>
      <c r="O9" s="31">
        <f t="shared" si="1"/>
        <v>5983</v>
      </c>
      <c r="P9" s="31">
        <f t="shared" si="2"/>
        <v>-1437</v>
      </c>
    </row>
    <row r="10" spans="1:16" ht="10.5">
      <c r="A10" s="4">
        <v>80</v>
      </c>
      <c r="B10" s="3" t="s">
        <v>2</v>
      </c>
      <c r="C10" s="31">
        <v>880</v>
      </c>
      <c r="D10" s="31">
        <v>414</v>
      </c>
      <c r="E10" s="31"/>
      <c r="F10" s="31"/>
      <c r="G10" s="31"/>
      <c r="H10" s="31"/>
      <c r="I10" s="31">
        <v>85</v>
      </c>
      <c r="J10" s="31"/>
      <c r="K10" s="31">
        <v>70</v>
      </c>
      <c r="L10" s="31">
        <v>0</v>
      </c>
      <c r="M10" s="31">
        <f t="shared" si="0"/>
        <v>155</v>
      </c>
      <c r="N10" s="31">
        <v>2</v>
      </c>
      <c r="O10" s="31">
        <f t="shared" si="1"/>
        <v>571</v>
      </c>
      <c r="P10" s="31">
        <f t="shared" si="2"/>
        <v>309</v>
      </c>
    </row>
    <row r="11" spans="1:16" ht="10.5">
      <c r="A11" s="5">
        <v>81</v>
      </c>
      <c r="B11" s="6" t="s">
        <v>50</v>
      </c>
      <c r="C11" s="31">
        <v>1843</v>
      </c>
      <c r="D11" s="31">
        <v>2593</v>
      </c>
      <c r="E11" s="31"/>
      <c r="F11" s="31"/>
      <c r="G11" s="31"/>
      <c r="H11" s="31">
        <v>9</v>
      </c>
      <c r="I11" s="31">
        <v>393</v>
      </c>
      <c r="J11" s="31">
        <v>15</v>
      </c>
      <c r="K11" s="31">
        <v>0</v>
      </c>
      <c r="L11" s="31">
        <v>0</v>
      </c>
      <c r="M11" s="31">
        <f t="shared" si="0"/>
        <v>417</v>
      </c>
      <c r="N11" s="31">
        <v>407</v>
      </c>
      <c r="O11" s="31">
        <f t="shared" si="1"/>
        <v>3417</v>
      </c>
      <c r="P11" s="31">
        <f t="shared" si="2"/>
        <v>-1574</v>
      </c>
    </row>
    <row r="12" spans="1:16" ht="10.5">
      <c r="A12" s="4">
        <v>99</v>
      </c>
      <c r="B12" s="3" t="s">
        <v>3</v>
      </c>
      <c r="C12" s="31">
        <v>6300</v>
      </c>
      <c r="D12" s="31">
        <v>2934</v>
      </c>
      <c r="E12" s="31"/>
      <c r="F12" s="31"/>
      <c r="G12" s="31"/>
      <c r="H12" s="31"/>
      <c r="I12" s="31">
        <v>402</v>
      </c>
      <c r="J12" s="31"/>
      <c r="K12" s="31">
        <v>814</v>
      </c>
      <c r="L12" s="31">
        <v>5</v>
      </c>
      <c r="M12" s="31">
        <f t="shared" si="0"/>
        <v>1221</v>
      </c>
      <c r="N12" s="31">
        <v>17</v>
      </c>
      <c r="O12" s="31">
        <f t="shared" si="1"/>
        <v>4172</v>
      </c>
      <c r="P12" s="31">
        <f t="shared" si="2"/>
        <v>2128</v>
      </c>
    </row>
    <row r="13" spans="1:16" ht="10.5">
      <c r="A13" s="4">
        <v>107</v>
      </c>
      <c r="B13" s="3" t="s">
        <v>4</v>
      </c>
      <c r="C13" s="31">
        <v>4274</v>
      </c>
      <c r="D13" s="31">
        <v>4115</v>
      </c>
      <c r="E13" s="31"/>
      <c r="F13" s="31"/>
      <c r="G13" s="31"/>
      <c r="H13" s="31">
        <v>6</v>
      </c>
      <c r="I13" s="31">
        <v>3031</v>
      </c>
      <c r="J13" s="31">
        <v>88</v>
      </c>
      <c r="K13" s="31"/>
      <c r="L13" s="31">
        <v>7</v>
      </c>
      <c r="M13" s="31">
        <f t="shared" si="0"/>
        <v>3132</v>
      </c>
      <c r="N13" s="31">
        <v>7</v>
      </c>
      <c r="O13" s="31">
        <f t="shared" si="1"/>
        <v>7254</v>
      </c>
      <c r="P13" s="31">
        <f t="shared" si="2"/>
        <v>-2980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21966</v>
      </c>
      <c r="D15" s="31">
        <f t="shared" si="3"/>
        <v>18127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17</v>
      </c>
      <c r="I15" s="31">
        <f t="shared" si="3"/>
        <v>6134</v>
      </c>
      <c r="J15" s="31">
        <f t="shared" si="3"/>
        <v>185</v>
      </c>
      <c r="K15" s="31">
        <f t="shared" si="3"/>
        <v>884</v>
      </c>
      <c r="L15" s="31">
        <f t="shared" si="3"/>
        <v>18</v>
      </c>
      <c r="M15" s="31">
        <f t="shared" si="3"/>
        <v>7238</v>
      </c>
      <c r="N15" s="31">
        <f t="shared" si="3"/>
        <v>524</v>
      </c>
      <c r="O15" s="31">
        <f t="shared" si="3"/>
        <v>25889</v>
      </c>
      <c r="P15" s="31">
        <f t="shared" si="3"/>
        <v>-3923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18</v>
      </c>
      <c r="D17" s="31">
        <v>49</v>
      </c>
      <c r="E17" s="31"/>
      <c r="F17" s="31"/>
      <c r="G17" s="31"/>
      <c r="H17" s="31"/>
      <c r="I17" s="31"/>
      <c r="J17" s="31">
        <v>20</v>
      </c>
      <c r="K17" s="31">
        <v>30</v>
      </c>
      <c r="L17" s="31"/>
      <c r="M17" s="31">
        <f>SUM(E17:L17)</f>
        <v>50</v>
      </c>
      <c r="N17" s="31"/>
      <c r="O17" s="31">
        <f>+D17+M17+N17</f>
        <v>99</v>
      </c>
      <c r="P17" s="31">
        <f>+C17-O17</f>
        <v>-81</v>
      </c>
    </row>
    <row r="18" spans="1:16" ht="10.5">
      <c r="A18" s="5">
        <v>76</v>
      </c>
      <c r="B18" s="6" t="s">
        <v>35</v>
      </c>
      <c r="C18" s="31">
        <v>45</v>
      </c>
      <c r="D18" s="31">
        <v>27</v>
      </c>
      <c r="E18" s="31"/>
      <c r="F18" s="31"/>
      <c r="G18" s="31"/>
      <c r="H18" s="31"/>
      <c r="I18" s="31"/>
      <c r="J18" s="31">
        <v>23</v>
      </c>
      <c r="K18" s="31">
        <v>1</v>
      </c>
      <c r="L18" s="31"/>
      <c r="M18" s="31">
        <f>SUM(E18:L18)</f>
        <v>24</v>
      </c>
      <c r="N18" s="31"/>
      <c r="O18" s="31">
        <f>+D18+M18+N18</f>
        <v>51</v>
      </c>
      <c r="P18" s="31">
        <f>+C18-O18</f>
        <v>-6</v>
      </c>
    </row>
    <row r="19" spans="1:16" ht="10.5">
      <c r="A19" s="5">
        <v>94</v>
      </c>
      <c r="B19" s="6" t="s">
        <v>5</v>
      </c>
      <c r="C19" s="31">
        <v>1</v>
      </c>
      <c r="D19" s="31"/>
      <c r="E19" s="31"/>
      <c r="F19" s="31"/>
      <c r="G19" s="31"/>
      <c r="H19" s="31"/>
      <c r="I19" s="31"/>
      <c r="J19" s="31"/>
      <c r="K19" s="31"/>
      <c r="L19" s="31">
        <v>2</v>
      </c>
      <c r="M19" s="31">
        <f>SUM(E19:L19)</f>
        <v>2</v>
      </c>
      <c r="N19" s="31"/>
      <c r="O19" s="31">
        <f>+D19+M19+N19</f>
        <v>2</v>
      </c>
      <c r="P19" s="31">
        <f>+C19-O19</f>
        <v>-1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64</v>
      </c>
      <c r="D21" s="31">
        <f t="shared" si="4"/>
        <v>76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43</v>
      </c>
      <c r="K21" s="31">
        <f t="shared" si="4"/>
        <v>31</v>
      </c>
      <c r="L21" s="31">
        <f t="shared" si="4"/>
        <v>2</v>
      </c>
      <c r="M21" s="31">
        <f t="shared" si="4"/>
        <v>76</v>
      </c>
      <c r="N21" s="31">
        <f t="shared" si="4"/>
        <v>0</v>
      </c>
      <c r="O21" s="31">
        <f t="shared" si="4"/>
        <v>152</v>
      </c>
      <c r="P21" s="31">
        <f t="shared" si="4"/>
        <v>-88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22030</v>
      </c>
      <c r="D23" s="32">
        <f t="shared" si="5"/>
        <v>18203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17</v>
      </c>
      <c r="I23" s="32">
        <f t="shared" si="5"/>
        <v>6134</v>
      </c>
      <c r="J23" s="32">
        <f t="shared" si="5"/>
        <v>228</v>
      </c>
      <c r="K23" s="32">
        <f t="shared" si="5"/>
        <v>915</v>
      </c>
      <c r="L23" s="32">
        <f t="shared" si="5"/>
        <v>20</v>
      </c>
      <c r="M23" s="32">
        <f t="shared" si="5"/>
        <v>7314</v>
      </c>
      <c r="N23" s="32">
        <f t="shared" si="5"/>
        <v>524</v>
      </c>
      <c r="O23" s="32">
        <f t="shared" si="5"/>
        <v>26041</v>
      </c>
      <c r="P23" s="32">
        <f t="shared" si="5"/>
        <v>-4011</v>
      </c>
    </row>
    <row r="24" spans="1:16" s="9" customFormat="1" ht="10.5">
      <c r="A24" s="9" t="s">
        <v>43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3982</v>
      </c>
      <c r="D8" s="31">
        <v>3015</v>
      </c>
      <c r="E8" s="31"/>
      <c r="F8" s="31"/>
      <c r="G8" s="31"/>
      <c r="H8" s="31">
        <v>2</v>
      </c>
      <c r="I8" s="31">
        <v>909</v>
      </c>
      <c r="J8" s="31">
        <v>63</v>
      </c>
      <c r="K8" s="31"/>
      <c r="L8" s="31">
        <v>6</v>
      </c>
      <c r="M8" s="31">
        <f aca="true" t="shared" si="0" ref="M8:M13">SUM(E8:L8)</f>
        <v>980</v>
      </c>
      <c r="N8" s="31">
        <v>110</v>
      </c>
      <c r="O8" s="31">
        <f aca="true" t="shared" si="1" ref="O8:O13">D8+M8+N8</f>
        <v>4105</v>
      </c>
      <c r="P8" s="31">
        <f aca="true" t="shared" si="2" ref="P8:P13">+C8-O8</f>
        <v>-123</v>
      </c>
    </row>
    <row r="9" spans="1:16" ht="10.5">
      <c r="A9" s="4">
        <v>78</v>
      </c>
      <c r="B9" s="3" t="s">
        <v>36</v>
      </c>
      <c r="C9" s="31">
        <v>4588</v>
      </c>
      <c r="D9" s="31">
        <v>6572</v>
      </c>
      <c r="E9" s="31"/>
      <c r="F9" s="31"/>
      <c r="G9" s="31"/>
      <c r="H9" s="31"/>
      <c r="I9" s="31">
        <v>1080</v>
      </c>
      <c r="J9" s="31">
        <v>26</v>
      </c>
      <c r="K9" s="31"/>
      <c r="L9" s="31">
        <v>1</v>
      </c>
      <c r="M9" s="31">
        <f t="shared" si="0"/>
        <v>1107</v>
      </c>
      <c r="N9" s="31">
        <v>14</v>
      </c>
      <c r="O9" s="31">
        <f t="shared" si="1"/>
        <v>7693</v>
      </c>
      <c r="P9" s="31">
        <f t="shared" si="2"/>
        <v>-3105</v>
      </c>
    </row>
    <row r="10" spans="1:16" ht="10.5">
      <c r="A10" s="4">
        <v>80</v>
      </c>
      <c r="B10" s="3" t="s">
        <v>2</v>
      </c>
      <c r="C10" s="31">
        <v>872</v>
      </c>
      <c r="D10" s="31">
        <v>422</v>
      </c>
      <c r="E10" s="31"/>
      <c r="F10" s="31"/>
      <c r="G10" s="31"/>
      <c r="H10" s="31"/>
      <c r="I10" s="31">
        <v>230</v>
      </c>
      <c r="J10" s="31"/>
      <c r="K10" s="31">
        <v>91</v>
      </c>
      <c r="L10" s="31">
        <v>0</v>
      </c>
      <c r="M10" s="31">
        <f t="shared" si="0"/>
        <v>321</v>
      </c>
      <c r="N10" s="31">
        <v>2</v>
      </c>
      <c r="O10" s="31">
        <f t="shared" si="1"/>
        <v>745</v>
      </c>
      <c r="P10" s="31">
        <f t="shared" si="2"/>
        <v>127</v>
      </c>
    </row>
    <row r="11" spans="1:16" ht="10.5">
      <c r="A11" s="5">
        <v>81</v>
      </c>
      <c r="B11" s="6" t="s">
        <v>50</v>
      </c>
      <c r="C11" s="31">
        <v>1980</v>
      </c>
      <c r="D11" s="31">
        <v>2340</v>
      </c>
      <c r="E11" s="31"/>
      <c r="F11" s="31"/>
      <c r="G11" s="31"/>
      <c r="H11" s="31">
        <v>8</v>
      </c>
      <c r="I11" s="31">
        <v>382</v>
      </c>
      <c r="J11" s="31">
        <v>14</v>
      </c>
      <c r="K11" s="31"/>
      <c r="L11" s="31">
        <v>0</v>
      </c>
      <c r="M11" s="31">
        <f t="shared" si="0"/>
        <v>404</v>
      </c>
      <c r="N11" s="31">
        <v>320</v>
      </c>
      <c r="O11" s="31">
        <f t="shared" si="1"/>
        <v>3064</v>
      </c>
      <c r="P11" s="31">
        <f t="shared" si="2"/>
        <v>-1084</v>
      </c>
    </row>
    <row r="12" spans="1:16" ht="10.5">
      <c r="A12" s="4">
        <v>99</v>
      </c>
      <c r="B12" s="3" t="s">
        <v>3</v>
      </c>
      <c r="C12" s="31">
        <v>8084</v>
      </c>
      <c r="D12" s="31">
        <v>2746</v>
      </c>
      <c r="E12" s="31"/>
      <c r="F12" s="31"/>
      <c r="G12" s="31"/>
      <c r="H12" s="31"/>
      <c r="I12" s="31">
        <v>597</v>
      </c>
      <c r="J12" s="31"/>
      <c r="K12" s="31">
        <v>904</v>
      </c>
      <c r="L12" s="31">
        <v>11</v>
      </c>
      <c r="M12" s="31">
        <f t="shared" si="0"/>
        <v>1512</v>
      </c>
      <c r="N12" s="31">
        <v>10</v>
      </c>
      <c r="O12" s="31">
        <f t="shared" si="1"/>
        <v>4268</v>
      </c>
      <c r="P12" s="31">
        <f t="shared" si="2"/>
        <v>3816</v>
      </c>
    </row>
    <row r="13" spans="1:16" ht="10.5">
      <c r="A13" s="4">
        <v>107</v>
      </c>
      <c r="B13" s="3" t="s">
        <v>4</v>
      </c>
      <c r="C13" s="31">
        <v>4318</v>
      </c>
      <c r="D13" s="31">
        <v>3775</v>
      </c>
      <c r="E13" s="31"/>
      <c r="F13" s="31"/>
      <c r="G13" s="31"/>
      <c r="H13" s="31">
        <v>6</v>
      </c>
      <c r="I13" s="31">
        <v>2119</v>
      </c>
      <c r="J13" s="31">
        <v>88</v>
      </c>
      <c r="K13" s="31"/>
      <c r="L13" s="31">
        <v>5</v>
      </c>
      <c r="M13" s="31">
        <f t="shared" si="0"/>
        <v>2218</v>
      </c>
      <c r="N13" s="31">
        <v>12</v>
      </c>
      <c r="O13" s="31">
        <f t="shared" si="1"/>
        <v>6005</v>
      </c>
      <c r="P13" s="31">
        <f t="shared" si="2"/>
        <v>-1687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>SUM(C8:C13)</f>
        <v>23824</v>
      </c>
      <c r="D15" s="31">
        <f aca="true" t="shared" si="3" ref="D15:L15">SUM(D8:D13)</f>
        <v>18870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16</v>
      </c>
      <c r="I15" s="31">
        <f t="shared" si="3"/>
        <v>5317</v>
      </c>
      <c r="J15" s="31">
        <f t="shared" si="3"/>
        <v>191</v>
      </c>
      <c r="K15" s="31">
        <f t="shared" si="3"/>
        <v>995</v>
      </c>
      <c r="L15" s="31">
        <f t="shared" si="3"/>
        <v>23</v>
      </c>
      <c r="M15" s="31">
        <f>SUM(M8:M13)</f>
        <v>6542</v>
      </c>
      <c r="N15" s="31">
        <f>SUM(N8:N13)</f>
        <v>468</v>
      </c>
      <c r="O15" s="31">
        <f>SUM(O8:O13)</f>
        <v>25880</v>
      </c>
      <c r="P15" s="31">
        <f>SUM(P8:P13)</f>
        <v>-2056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22</v>
      </c>
      <c r="D17" s="31">
        <v>62</v>
      </c>
      <c r="E17" s="31"/>
      <c r="F17" s="31"/>
      <c r="G17" s="31"/>
      <c r="H17" s="31"/>
      <c r="I17" s="31">
        <v>18</v>
      </c>
      <c r="J17" s="31">
        <v>15</v>
      </c>
      <c r="K17" s="31">
        <v>12</v>
      </c>
      <c r="L17" s="31"/>
      <c r="M17" s="31">
        <f>SUM(E17:L17)</f>
        <v>45</v>
      </c>
      <c r="N17" s="31"/>
      <c r="O17" s="31">
        <f>+D17+M17+N17</f>
        <v>107</v>
      </c>
      <c r="P17" s="31">
        <f>+C17-O17</f>
        <v>-85</v>
      </c>
    </row>
    <row r="18" spans="1:16" ht="10.5">
      <c r="A18" s="5">
        <v>76</v>
      </c>
      <c r="B18" s="6" t="s">
        <v>35</v>
      </c>
      <c r="C18" s="31">
        <v>48</v>
      </c>
      <c r="D18" s="31">
        <v>27</v>
      </c>
      <c r="E18" s="31"/>
      <c r="F18" s="31"/>
      <c r="G18" s="31"/>
      <c r="H18" s="31"/>
      <c r="I18" s="31">
        <v>1</v>
      </c>
      <c r="J18" s="31">
        <v>14</v>
      </c>
      <c r="K18" s="31">
        <v>7</v>
      </c>
      <c r="L18" s="31"/>
      <c r="M18" s="31">
        <f>SUM(E18:L18)</f>
        <v>22</v>
      </c>
      <c r="N18" s="31"/>
      <c r="O18" s="31">
        <f>+D18+M18+N18</f>
        <v>49</v>
      </c>
      <c r="P18" s="31">
        <f>+C18-O18</f>
        <v>-1</v>
      </c>
    </row>
    <row r="19" spans="1:16" ht="10.5">
      <c r="A19" s="5">
        <v>94</v>
      </c>
      <c r="B19" s="6" t="s">
        <v>5</v>
      </c>
      <c r="C19" s="31">
        <v>2</v>
      </c>
      <c r="D19" s="31">
        <v>1</v>
      </c>
      <c r="E19" s="31"/>
      <c r="F19" s="31"/>
      <c r="G19" s="31"/>
      <c r="H19" s="31"/>
      <c r="I19" s="31"/>
      <c r="J19" s="31"/>
      <c r="K19" s="31"/>
      <c r="L19" s="31">
        <v>9</v>
      </c>
      <c r="M19" s="31">
        <f>SUM(E19:L19)</f>
        <v>9</v>
      </c>
      <c r="N19" s="31"/>
      <c r="O19" s="31">
        <f>+D19+M19+N19</f>
        <v>10</v>
      </c>
      <c r="P19" s="31">
        <f>+C19-O19</f>
        <v>-8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72</v>
      </c>
      <c r="D21" s="31">
        <f t="shared" si="4"/>
        <v>90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19</v>
      </c>
      <c r="J21" s="31">
        <f t="shared" si="4"/>
        <v>29</v>
      </c>
      <c r="K21" s="31">
        <f t="shared" si="4"/>
        <v>19</v>
      </c>
      <c r="L21" s="31">
        <f t="shared" si="4"/>
        <v>9</v>
      </c>
      <c r="M21" s="31">
        <f t="shared" si="4"/>
        <v>76</v>
      </c>
      <c r="N21" s="31">
        <f t="shared" si="4"/>
        <v>0</v>
      </c>
      <c r="O21" s="31">
        <f t="shared" si="4"/>
        <v>166</v>
      </c>
      <c r="P21" s="31">
        <f t="shared" si="4"/>
        <v>-94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23896</v>
      </c>
      <c r="D23" s="32">
        <f t="shared" si="5"/>
        <v>18960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16</v>
      </c>
      <c r="I23" s="32">
        <f t="shared" si="5"/>
        <v>5336</v>
      </c>
      <c r="J23" s="32">
        <f t="shared" si="5"/>
        <v>220</v>
      </c>
      <c r="K23" s="32">
        <f t="shared" si="5"/>
        <v>1014</v>
      </c>
      <c r="L23" s="32">
        <f t="shared" si="5"/>
        <v>32</v>
      </c>
      <c r="M23" s="32">
        <f t="shared" si="5"/>
        <v>6618</v>
      </c>
      <c r="N23" s="32">
        <f t="shared" si="5"/>
        <v>468</v>
      </c>
      <c r="O23" s="32">
        <f t="shared" si="5"/>
        <v>26046</v>
      </c>
      <c r="P23" s="32">
        <f t="shared" si="5"/>
        <v>-2150</v>
      </c>
    </row>
    <row r="24" spans="1:16" s="9" customFormat="1" ht="10.5">
      <c r="A24" s="9" t="str">
        <f>+diciembre!A24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3497</v>
      </c>
      <c r="D8" s="31">
        <v>2570</v>
      </c>
      <c r="E8" s="31">
        <v>0</v>
      </c>
      <c r="F8" s="31">
        <v>0</v>
      </c>
      <c r="G8" s="31">
        <v>0</v>
      </c>
      <c r="H8" s="31">
        <v>15</v>
      </c>
      <c r="I8" s="31">
        <v>706</v>
      </c>
      <c r="J8" s="31">
        <v>54</v>
      </c>
      <c r="K8" s="31">
        <v>0</v>
      </c>
      <c r="L8" s="31">
        <v>11</v>
      </c>
      <c r="M8" s="31">
        <f>SUM(E8:L8)</f>
        <v>786</v>
      </c>
      <c r="N8" s="31">
        <v>88</v>
      </c>
      <c r="O8" s="31">
        <f aca="true" t="shared" si="0" ref="O8:O13">D8+M8+N8</f>
        <v>3444</v>
      </c>
      <c r="P8" s="31">
        <f aca="true" t="shared" si="1" ref="P8:P13">+C8-O8</f>
        <v>53</v>
      </c>
    </row>
    <row r="9" spans="1:16" ht="10.5">
      <c r="A9" s="4">
        <v>78</v>
      </c>
      <c r="B9" s="3" t="s">
        <v>36</v>
      </c>
      <c r="C9" s="31">
        <v>3810</v>
      </c>
      <c r="D9" s="31">
        <v>3276</v>
      </c>
      <c r="E9" s="31">
        <v>0</v>
      </c>
      <c r="F9" s="31">
        <v>0</v>
      </c>
      <c r="G9" s="31">
        <v>0</v>
      </c>
      <c r="H9" s="31">
        <v>0</v>
      </c>
      <c r="I9" s="31">
        <v>1103</v>
      </c>
      <c r="J9" s="31">
        <v>23</v>
      </c>
      <c r="K9" s="31">
        <v>0</v>
      </c>
      <c r="L9" s="31">
        <v>0</v>
      </c>
      <c r="M9" s="31">
        <f aca="true" t="shared" si="2" ref="M9:M23">SUM(E9:L9)</f>
        <v>1126</v>
      </c>
      <c r="N9" s="31">
        <v>2</v>
      </c>
      <c r="O9" s="31">
        <f t="shared" si="0"/>
        <v>4404</v>
      </c>
      <c r="P9" s="31">
        <f t="shared" si="1"/>
        <v>-594</v>
      </c>
    </row>
    <row r="10" spans="1:16" ht="10.5">
      <c r="A10" s="4">
        <v>80</v>
      </c>
      <c r="B10" s="3" t="s">
        <v>2</v>
      </c>
      <c r="C10" s="31">
        <v>716</v>
      </c>
      <c r="D10" s="31">
        <v>358</v>
      </c>
      <c r="E10" s="31">
        <v>0</v>
      </c>
      <c r="F10" s="31">
        <v>0</v>
      </c>
      <c r="G10" s="31">
        <v>0</v>
      </c>
      <c r="H10" s="31">
        <v>0</v>
      </c>
      <c r="I10" s="31">
        <v>92</v>
      </c>
      <c r="J10" s="31">
        <v>0</v>
      </c>
      <c r="K10" s="31">
        <v>64</v>
      </c>
      <c r="L10" s="31">
        <v>1</v>
      </c>
      <c r="M10" s="31">
        <f t="shared" si="2"/>
        <v>157</v>
      </c>
      <c r="N10" s="31">
        <v>2</v>
      </c>
      <c r="O10" s="31">
        <f t="shared" si="0"/>
        <v>517</v>
      </c>
      <c r="P10" s="31">
        <f t="shared" si="1"/>
        <v>199</v>
      </c>
    </row>
    <row r="11" spans="1:16" ht="10.5">
      <c r="A11" s="5">
        <v>81</v>
      </c>
      <c r="B11" s="6" t="s">
        <v>50</v>
      </c>
      <c r="C11" s="31">
        <v>1477</v>
      </c>
      <c r="D11" s="31">
        <v>1561</v>
      </c>
      <c r="E11" s="31">
        <v>0</v>
      </c>
      <c r="F11" s="31">
        <v>0</v>
      </c>
      <c r="G11" s="31">
        <v>0</v>
      </c>
      <c r="H11" s="31">
        <v>0</v>
      </c>
      <c r="I11" s="31">
        <v>402</v>
      </c>
      <c r="J11" s="31">
        <v>12</v>
      </c>
      <c r="K11" s="31">
        <v>0</v>
      </c>
      <c r="L11" s="31">
        <v>1</v>
      </c>
      <c r="M11" s="31">
        <f t="shared" si="2"/>
        <v>415</v>
      </c>
      <c r="N11" s="31">
        <v>243</v>
      </c>
      <c r="O11" s="31">
        <f t="shared" si="0"/>
        <v>2219</v>
      </c>
      <c r="P11" s="31">
        <f t="shared" si="1"/>
        <v>-742</v>
      </c>
    </row>
    <row r="12" spans="1:16" ht="10.5">
      <c r="A12" s="4">
        <v>99</v>
      </c>
      <c r="B12" s="3" t="s">
        <v>3</v>
      </c>
      <c r="C12" s="31">
        <v>4494</v>
      </c>
      <c r="D12" s="31">
        <v>2203</v>
      </c>
      <c r="E12" s="31">
        <v>0</v>
      </c>
      <c r="F12" s="31">
        <v>0</v>
      </c>
      <c r="G12" s="31">
        <v>0</v>
      </c>
      <c r="H12" s="31">
        <v>0</v>
      </c>
      <c r="I12" s="31">
        <v>702</v>
      </c>
      <c r="J12" s="31">
        <v>0</v>
      </c>
      <c r="K12" s="31">
        <v>627</v>
      </c>
      <c r="L12" s="31">
        <v>17</v>
      </c>
      <c r="M12" s="31">
        <f t="shared" si="2"/>
        <v>1346</v>
      </c>
      <c r="N12" s="31">
        <v>13</v>
      </c>
      <c r="O12" s="31">
        <f t="shared" si="0"/>
        <v>3562</v>
      </c>
      <c r="P12" s="31">
        <f t="shared" si="1"/>
        <v>932</v>
      </c>
    </row>
    <row r="13" spans="1:16" ht="10.5">
      <c r="A13" s="4">
        <v>107</v>
      </c>
      <c r="B13" s="3" t="s">
        <v>4</v>
      </c>
      <c r="C13" s="31">
        <v>3222</v>
      </c>
      <c r="D13" s="31">
        <v>3025</v>
      </c>
      <c r="E13" s="31">
        <v>0</v>
      </c>
      <c r="F13" s="31">
        <v>0</v>
      </c>
      <c r="G13" s="31">
        <v>0</v>
      </c>
      <c r="H13" s="31">
        <v>4</v>
      </c>
      <c r="I13" s="31">
        <v>2207</v>
      </c>
      <c r="J13" s="31">
        <v>94</v>
      </c>
      <c r="K13" s="31">
        <v>0</v>
      </c>
      <c r="L13" s="31">
        <v>8</v>
      </c>
      <c r="M13" s="31">
        <f t="shared" si="2"/>
        <v>2313</v>
      </c>
      <c r="N13" s="31">
        <v>4</v>
      </c>
      <c r="O13" s="31">
        <f t="shared" si="0"/>
        <v>5342</v>
      </c>
      <c r="P13" s="31">
        <f t="shared" si="1"/>
        <v>-2120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L15">SUM(C8:C13)</f>
        <v>17216</v>
      </c>
      <c r="D15" s="31">
        <f t="shared" si="3"/>
        <v>12993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19</v>
      </c>
      <c r="I15" s="31">
        <f t="shared" si="3"/>
        <v>5212</v>
      </c>
      <c r="J15" s="31">
        <f t="shared" si="3"/>
        <v>183</v>
      </c>
      <c r="K15" s="31">
        <f t="shared" si="3"/>
        <v>691</v>
      </c>
      <c r="L15" s="31">
        <f t="shared" si="3"/>
        <v>38</v>
      </c>
      <c r="M15" s="31">
        <f>SUM(E15:L15)</f>
        <v>6143</v>
      </c>
      <c r="N15" s="31">
        <f>SUM(N8:N13)</f>
        <v>352</v>
      </c>
      <c r="O15" s="31">
        <f>SUM(O8:O13)</f>
        <v>19488</v>
      </c>
      <c r="P15" s="31">
        <f>SUM(P8:P13)</f>
        <v>-2272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17</v>
      </c>
      <c r="D17" s="31">
        <v>55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15</v>
      </c>
      <c r="K17" s="31">
        <v>48</v>
      </c>
      <c r="L17" s="31">
        <v>0</v>
      </c>
      <c r="M17" s="31">
        <f t="shared" si="2"/>
        <v>63</v>
      </c>
      <c r="N17" s="31">
        <v>0</v>
      </c>
      <c r="O17" s="31">
        <f>+D17+M17+N17</f>
        <v>118</v>
      </c>
      <c r="P17" s="31">
        <f>+C17-O17</f>
        <v>-101</v>
      </c>
    </row>
    <row r="18" spans="1:16" ht="10.5">
      <c r="A18" s="5">
        <v>76</v>
      </c>
      <c r="B18" s="6" t="s">
        <v>35</v>
      </c>
      <c r="C18" s="31">
        <v>42</v>
      </c>
      <c r="D18" s="31">
        <v>21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22</v>
      </c>
      <c r="K18" s="31">
        <v>11</v>
      </c>
      <c r="L18" s="31">
        <v>0</v>
      </c>
      <c r="M18" s="31">
        <f t="shared" si="2"/>
        <v>33</v>
      </c>
      <c r="N18" s="31">
        <v>0</v>
      </c>
      <c r="O18" s="31">
        <f>+D18+M18+N18</f>
        <v>54</v>
      </c>
      <c r="P18" s="31">
        <f>+C18-O18</f>
        <v>-12</v>
      </c>
    </row>
    <row r="19" spans="1:16" ht="10.5">
      <c r="A19" s="5">
        <v>94</v>
      </c>
      <c r="B19" s="6" t="s">
        <v>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9</v>
      </c>
      <c r="M19" s="31">
        <f t="shared" si="2"/>
        <v>9</v>
      </c>
      <c r="N19" s="31">
        <v>0</v>
      </c>
      <c r="O19" s="31">
        <f>+D19+M19+N19</f>
        <v>9</v>
      </c>
      <c r="P19" s="31">
        <f>+C19-O19</f>
        <v>-9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L21">SUM(C17:C19)</f>
        <v>59</v>
      </c>
      <c r="D21" s="31">
        <f t="shared" si="4"/>
        <v>76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37</v>
      </c>
      <c r="K21" s="31">
        <f t="shared" si="4"/>
        <v>59</v>
      </c>
      <c r="L21" s="31">
        <f t="shared" si="4"/>
        <v>9</v>
      </c>
      <c r="M21" s="31">
        <f t="shared" si="2"/>
        <v>105</v>
      </c>
      <c r="N21" s="31">
        <f>SUM(N17:N19)</f>
        <v>0</v>
      </c>
      <c r="O21" s="31">
        <f>SUM(O17:O19)</f>
        <v>181</v>
      </c>
      <c r="P21" s="31">
        <f>SUM(P17:P19)</f>
        <v>-122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L23">+C15+C21</f>
        <v>17275</v>
      </c>
      <c r="D23" s="32">
        <f t="shared" si="5"/>
        <v>13069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19</v>
      </c>
      <c r="I23" s="32">
        <f t="shared" si="5"/>
        <v>5212</v>
      </c>
      <c r="J23" s="32">
        <f t="shared" si="5"/>
        <v>220</v>
      </c>
      <c r="K23" s="32">
        <f t="shared" si="5"/>
        <v>750</v>
      </c>
      <c r="L23" s="32">
        <f t="shared" si="5"/>
        <v>47</v>
      </c>
      <c r="M23" s="32">
        <f t="shared" si="2"/>
        <v>6248</v>
      </c>
      <c r="N23" s="32">
        <f>+N15+N21</f>
        <v>352</v>
      </c>
      <c r="O23" s="32">
        <f>+O15+O21</f>
        <v>19669</v>
      </c>
      <c r="P23" s="32">
        <f>+P15+P21</f>
        <v>-2394</v>
      </c>
    </row>
    <row r="24" spans="1:16" s="9" customFormat="1" ht="10.5">
      <c r="A24" s="12" t="s">
        <v>43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3.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4982</v>
      </c>
      <c r="D8" s="31">
        <v>4162</v>
      </c>
      <c r="E8" s="31"/>
      <c r="F8" s="31"/>
      <c r="G8" s="31"/>
      <c r="H8" s="31">
        <v>1</v>
      </c>
      <c r="I8" s="31">
        <v>780</v>
      </c>
      <c r="J8" s="31">
        <v>40</v>
      </c>
      <c r="K8" s="31"/>
      <c r="L8" s="31">
        <v>14</v>
      </c>
      <c r="M8" s="31">
        <f aca="true" t="shared" si="0" ref="M8:M13">SUM(E8:L8)</f>
        <v>835</v>
      </c>
      <c r="N8" s="31">
        <v>206</v>
      </c>
      <c r="O8" s="31">
        <f aca="true" t="shared" si="1" ref="O8:O13">D8+M8+N8</f>
        <v>5203</v>
      </c>
      <c r="P8" s="31">
        <f aca="true" t="shared" si="2" ref="P8:P13">+C8-O8</f>
        <v>-221</v>
      </c>
    </row>
    <row r="9" spans="1:16" ht="10.5">
      <c r="A9" s="4">
        <v>78</v>
      </c>
      <c r="B9" s="3" t="s">
        <v>36</v>
      </c>
      <c r="C9" s="31">
        <v>5515</v>
      </c>
      <c r="D9" s="31">
        <v>6065</v>
      </c>
      <c r="E9" s="31"/>
      <c r="F9" s="31"/>
      <c r="G9" s="31"/>
      <c r="H9" s="31">
        <v>15</v>
      </c>
      <c r="I9" s="31">
        <v>932</v>
      </c>
      <c r="J9" s="31">
        <v>27</v>
      </c>
      <c r="K9" s="31"/>
      <c r="L9" s="31">
        <v>8</v>
      </c>
      <c r="M9" s="31">
        <f t="shared" si="0"/>
        <v>982</v>
      </c>
      <c r="N9" s="31"/>
      <c r="O9" s="31">
        <f t="shared" si="1"/>
        <v>7047</v>
      </c>
      <c r="P9" s="31">
        <f t="shared" si="2"/>
        <v>-1532</v>
      </c>
    </row>
    <row r="10" spans="1:16" ht="10.5">
      <c r="A10" s="4">
        <v>80</v>
      </c>
      <c r="B10" s="3" t="s">
        <v>2</v>
      </c>
      <c r="C10" s="31">
        <v>948</v>
      </c>
      <c r="D10" s="31">
        <v>579</v>
      </c>
      <c r="E10" s="31"/>
      <c r="F10" s="31"/>
      <c r="G10" s="31"/>
      <c r="H10" s="31"/>
      <c r="I10" s="31">
        <v>113</v>
      </c>
      <c r="J10" s="31"/>
      <c r="K10" s="31">
        <v>62</v>
      </c>
      <c r="L10" s="31"/>
      <c r="M10" s="31">
        <f t="shared" si="0"/>
        <v>175</v>
      </c>
      <c r="N10" s="31">
        <v>6</v>
      </c>
      <c r="O10" s="31">
        <f t="shared" si="1"/>
        <v>760</v>
      </c>
      <c r="P10" s="31">
        <f t="shared" si="2"/>
        <v>188</v>
      </c>
    </row>
    <row r="11" spans="1:16" ht="10.5">
      <c r="A11" s="5">
        <v>81</v>
      </c>
      <c r="B11" s="6" t="s">
        <v>50</v>
      </c>
      <c r="C11" s="31">
        <v>2754</v>
      </c>
      <c r="D11" s="31">
        <v>2985</v>
      </c>
      <c r="E11" s="31"/>
      <c r="F11" s="31"/>
      <c r="G11" s="31"/>
      <c r="H11" s="31">
        <v>1</v>
      </c>
      <c r="I11" s="31">
        <v>621</v>
      </c>
      <c r="J11" s="31">
        <v>21</v>
      </c>
      <c r="K11" s="31"/>
      <c r="L11" s="31">
        <v>10</v>
      </c>
      <c r="M11" s="31">
        <f t="shared" si="0"/>
        <v>653</v>
      </c>
      <c r="N11" s="31">
        <v>685</v>
      </c>
      <c r="O11" s="31">
        <f t="shared" si="1"/>
        <v>4323</v>
      </c>
      <c r="P11" s="31">
        <f t="shared" si="2"/>
        <v>-1569</v>
      </c>
    </row>
    <row r="12" spans="1:16" ht="10.5">
      <c r="A12" s="4">
        <v>99</v>
      </c>
      <c r="B12" s="3" t="s">
        <v>3</v>
      </c>
      <c r="C12" s="31">
        <v>5924</v>
      </c>
      <c r="D12" s="31">
        <v>3327</v>
      </c>
      <c r="E12" s="31"/>
      <c r="F12" s="31"/>
      <c r="G12" s="31"/>
      <c r="H12" s="31"/>
      <c r="I12" s="31">
        <v>572</v>
      </c>
      <c r="J12" s="31">
        <v>0</v>
      </c>
      <c r="K12" s="31">
        <v>610</v>
      </c>
      <c r="L12" s="31">
        <v>26</v>
      </c>
      <c r="M12" s="31">
        <f t="shared" si="0"/>
        <v>1208</v>
      </c>
      <c r="N12" s="31">
        <v>23</v>
      </c>
      <c r="O12" s="31">
        <f t="shared" si="1"/>
        <v>4558</v>
      </c>
      <c r="P12" s="31">
        <f t="shared" si="2"/>
        <v>1366</v>
      </c>
    </row>
    <row r="13" spans="1:16" ht="10.5">
      <c r="A13" s="4">
        <v>107</v>
      </c>
      <c r="B13" s="3" t="s">
        <v>4</v>
      </c>
      <c r="C13" s="31">
        <v>6003</v>
      </c>
      <c r="D13" s="31">
        <v>4596</v>
      </c>
      <c r="E13" s="31"/>
      <c r="F13" s="31"/>
      <c r="G13" s="31"/>
      <c r="H13" s="31">
        <v>28</v>
      </c>
      <c r="I13" s="31">
        <v>1611</v>
      </c>
      <c r="J13" s="31">
        <v>85</v>
      </c>
      <c r="K13" s="31"/>
      <c r="L13" s="31">
        <v>21</v>
      </c>
      <c r="M13" s="31">
        <f t="shared" si="0"/>
        <v>1745</v>
      </c>
      <c r="N13" s="31">
        <v>23</v>
      </c>
      <c r="O13" s="31">
        <f t="shared" si="1"/>
        <v>6364</v>
      </c>
      <c r="P13" s="31">
        <f t="shared" si="2"/>
        <v>-361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SUM(C8:C14)</f>
        <v>26126</v>
      </c>
      <c r="D15" s="31">
        <f t="shared" si="3"/>
        <v>21714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45</v>
      </c>
      <c r="I15" s="31">
        <f t="shared" si="3"/>
        <v>4629</v>
      </c>
      <c r="J15" s="31">
        <f t="shared" si="3"/>
        <v>173</v>
      </c>
      <c r="K15" s="31">
        <f t="shared" si="3"/>
        <v>672</v>
      </c>
      <c r="L15" s="31">
        <f t="shared" si="3"/>
        <v>79</v>
      </c>
      <c r="M15" s="31">
        <f>SUM(M8:M14)</f>
        <v>5598</v>
      </c>
      <c r="N15" s="31">
        <f t="shared" si="3"/>
        <v>943</v>
      </c>
      <c r="O15" s="31">
        <f t="shared" si="3"/>
        <v>28255</v>
      </c>
      <c r="P15" s="31">
        <f t="shared" si="3"/>
        <v>-2129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78</v>
      </c>
      <c r="C17" s="31">
        <v>25</v>
      </c>
      <c r="D17" s="31">
        <v>55</v>
      </c>
      <c r="E17" s="31"/>
      <c r="F17" s="31"/>
      <c r="G17" s="31"/>
      <c r="H17" s="31"/>
      <c r="I17" s="31">
        <v>1</v>
      </c>
      <c r="J17" s="31">
        <v>9</v>
      </c>
      <c r="K17" s="31">
        <v>64</v>
      </c>
      <c r="L17" s="31"/>
      <c r="M17" s="31">
        <f>SUM(E17:L17)</f>
        <v>74</v>
      </c>
      <c r="N17" s="31"/>
      <c r="O17" s="31">
        <f>D17+M17+N17</f>
        <v>129</v>
      </c>
      <c r="P17" s="31">
        <f>+C17-O17</f>
        <v>-104</v>
      </c>
    </row>
    <row r="18" spans="1:16" ht="10.5">
      <c r="A18" s="5">
        <v>76</v>
      </c>
      <c r="B18" s="6" t="s">
        <v>35</v>
      </c>
      <c r="C18" s="31">
        <v>57</v>
      </c>
      <c r="D18" s="31">
        <v>28</v>
      </c>
      <c r="E18" s="31"/>
      <c r="F18" s="31"/>
      <c r="G18" s="31"/>
      <c r="H18" s="31"/>
      <c r="I18" s="31">
        <v>5</v>
      </c>
      <c r="J18" s="31">
        <v>20</v>
      </c>
      <c r="K18" s="31">
        <v>9</v>
      </c>
      <c r="L18" s="31"/>
      <c r="M18" s="31">
        <f>SUM(E18:L18)</f>
        <v>34</v>
      </c>
      <c r="N18" s="31"/>
      <c r="O18" s="31">
        <f>D18+M18+N18</f>
        <v>62</v>
      </c>
      <c r="P18" s="31">
        <f>+C18-O18</f>
        <v>-5</v>
      </c>
    </row>
    <row r="19" spans="1:16" ht="10.5">
      <c r="A19" s="5">
        <v>94</v>
      </c>
      <c r="B19" s="6" t="s">
        <v>5</v>
      </c>
      <c r="C19" s="31">
        <v>4</v>
      </c>
      <c r="D19" s="31">
        <v>0</v>
      </c>
      <c r="E19" s="31"/>
      <c r="F19" s="31"/>
      <c r="G19" s="31"/>
      <c r="H19" s="31"/>
      <c r="I19" s="31"/>
      <c r="J19" s="31"/>
      <c r="K19" s="31">
        <v>2</v>
      </c>
      <c r="L19" s="31"/>
      <c r="M19" s="31">
        <f>SUM(E19:L19)</f>
        <v>2</v>
      </c>
      <c r="N19" s="31"/>
      <c r="O19" s="31">
        <f>D19+M19+N19</f>
        <v>2</v>
      </c>
      <c r="P19" s="31">
        <f>+C19-O19</f>
        <v>2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SUM(C17:C20)</f>
        <v>86</v>
      </c>
      <c r="D21" s="31">
        <f t="shared" si="4"/>
        <v>83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6</v>
      </c>
      <c r="J21" s="31">
        <f t="shared" si="4"/>
        <v>29</v>
      </c>
      <c r="K21" s="31">
        <f t="shared" si="4"/>
        <v>75</v>
      </c>
      <c r="L21" s="31">
        <f t="shared" si="4"/>
        <v>0</v>
      </c>
      <c r="M21" s="31">
        <f t="shared" si="4"/>
        <v>110</v>
      </c>
      <c r="N21" s="31">
        <f t="shared" si="4"/>
        <v>0</v>
      </c>
      <c r="O21" s="31">
        <f t="shared" si="4"/>
        <v>193</v>
      </c>
      <c r="P21" s="31">
        <f t="shared" si="4"/>
        <v>-107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+C21+C15</f>
        <v>26212</v>
      </c>
      <c r="D23" s="32">
        <f t="shared" si="5"/>
        <v>21797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45</v>
      </c>
      <c r="I23" s="32">
        <f t="shared" si="5"/>
        <v>4635</v>
      </c>
      <c r="J23" s="32">
        <f t="shared" si="5"/>
        <v>202</v>
      </c>
      <c r="K23" s="32">
        <f t="shared" si="5"/>
        <v>747</v>
      </c>
      <c r="L23" s="32">
        <f t="shared" si="5"/>
        <v>79</v>
      </c>
      <c r="M23" s="32">
        <f t="shared" si="5"/>
        <v>5708</v>
      </c>
      <c r="N23" s="32">
        <f t="shared" si="5"/>
        <v>943</v>
      </c>
      <c r="O23" s="32">
        <f t="shared" si="5"/>
        <v>28448</v>
      </c>
      <c r="P23" s="32">
        <f t="shared" si="5"/>
        <v>-2236</v>
      </c>
    </row>
    <row r="24" spans="1:16" s="9" customFormat="1" ht="10.5">
      <c r="A24" s="9" t="str">
        <f>+febrero!A24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  <row r="40" ht="10.5">
      <c r="A40" s="3" t="s">
        <v>77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10 M12:M14 M16 M18:M21 M1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4442</v>
      </c>
      <c r="D8" s="31">
        <v>3560</v>
      </c>
      <c r="E8" s="31"/>
      <c r="F8" s="31"/>
      <c r="G8" s="31"/>
      <c r="H8" s="31">
        <v>10</v>
      </c>
      <c r="I8" s="31">
        <v>791</v>
      </c>
      <c r="J8" s="31">
        <v>44</v>
      </c>
      <c r="K8" s="31"/>
      <c r="L8" s="31">
        <v>6</v>
      </c>
      <c r="M8" s="31">
        <f aca="true" t="shared" si="0" ref="M8:M13">SUM(E8:L8)</f>
        <v>851</v>
      </c>
      <c r="N8" s="31">
        <v>176</v>
      </c>
      <c r="O8" s="31">
        <f aca="true" t="shared" si="1" ref="O8:O13">D8+M8+N8</f>
        <v>4587</v>
      </c>
      <c r="P8" s="31">
        <f aca="true" t="shared" si="2" ref="P8:P13">+C8-O8</f>
        <v>-145</v>
      </c>
    </row>
    <row r="9" spans="1:16" ht="10.5">
      <c r="A9" s="4">
        <v>78</v>
      </c>
      <c r="B9" s="3" t="s">
        <v>36</v>
      </c>
      <c r="C9" s="31">
        <v>4989</v>
      </c>
      <c r="D9" s="31">
        <v>4816</v>
      </c>
      <c r="E9" s="31"/>
      <c r="F9" s="31"/>
      <c r="G9" s="31"/>
      <c r="H9" s="31">
        <v>5</v>
      </c>
      <c r="I9" s="31">
        <v>936</v>
      </c>
      <c r="J9" s="31">
        <v>27</v>
      </c>
      <c r="K9" s="31"/>
      <c r="L9" s="31">
        <v>8</v>
      </c>
      <c r="M9" s="31">
        <f t="shared" si="0"/>
        <v>976</v>
      </c>
      <c r="N9" s="31">
        <v>2</v>
      </c>
      <c r="O9" s="31">
        <f t="shared" si="1"/>
        <v>5794</v>
      </c>
      <c r="P9" s="31">
        <f t="shared" si="2"/>
        <v>-805</v>
      </c>
    </row>
    <row r="10" spans="1:16" ht="10.5">
      <c r="A10" s="4">
        <v>80</v>
      </c>
      <c r="B10" s="3" t="s">
        <v>2</v>
      </c>
      <c r="C10" s="31">
        <v>785</v>
      </c>
      <c r="D10" s="31">
        <v>406</v>
      </c>
      <c r="E10" s="31"/>
      <c r="F10" s="31"/>
      <c r="G10" s="31"/>
      <c r="H10" s="31"/>
      <c r="I10" s="31">
        <v>104</v>
      </c>
      <c r="J10" s="31"/>
      <c r="K10" s="31">
        <v>91</v>
      </c>
      <c r="L10" s="31">
        <v>2</v>
      </c>
      <c r="M10" s="31">
        <f t="shared" si="0"/>
        <v>197</v>
      </c>
      <c r="N10" s="31">
        <v>6</v>
      </c>
      <c r="O10" s="31">
        <f t="shared" si="1"/>
        <v>609</v>
      </c>
      <c r="P10" s="31">
        <f t="shared" si="2"/>
        <v>176</v>
      </c>
    </row>
    <row r="11" spans="1:16" ht="10.5">
      <c r="A11" s="5">
        <v>81</v>
      </c>
      <c r="B11" s="6" t="s">
        <v>50</v>
      </c>
      <c r="C11" s="31">
        <v>2511</v>
      </c>
      <c r="D11" s="31">
        <v>2576</v>
      </c>
      <c r="E11" s="31"/>
      <c r="F11" s="31"/>
      <c r="G11" s="31"/>
      <c r="H11" s="31"/>
      <c r="I11" s="31">
        <v>579</v>
      </c>
      <c r="J11" s="31">
        <v>11</v>
      </c>
      <c r="K11" s="31"/>
      <c r="L11" s="31">
        <v>10</v>
      </c>
      <c r="M11" s="31">
        <f>SUM(E11:L11)</f>
        <v>600</v>
      </c>
      <c r="N11" s="31">
        <v>456</v>
      </c>
      <c r="O11" s="31">
        <f t="shared" si="1"/>
        <v>3632</v>
      </c>
      <c r="P11" s="31">
        <f t="shared" si="2"/>
        <v>-1121</v>
      </c>
    </row>
    <row r="12" spans="1:16" ht="10.5">
      <c r="A12" s="4">
        <v>99</v>
      </c>
      <c r="B12" s="3" t="s">
        <v>3</v>
      </c>
      <c r="C12" s="31">
        <v>4975</v>
      </c>
      <c r="D12" s="31">
        <v>2736</v>
      </c>
      <c r="E12" s="31"/>
      <c r="F12" s="31"/>
      <c r="G12" s="31"/>
      <c r="H12" s="31"/>
      <c r="I12" s="31">
        <v>409</v>
      </c>
      <c r="J12" s="31"/>
      <c r="K12" s="31">
        <v>1032</v>
      </c>
      <c r="L12" s="31">
        <v>20</v>
      </c>
      <c r="M12" s="31">
        <f t="shared" si="0"/>
        <v>1461</v>
      </c>
      <c r="N12" s="31">
        <v>23</v>
      </c>
      <c r="O12" s="31">
        <f t="shared" si="1"/>
        <v>4220</v>
      </c>
      <c r="P12" s="31">
        <f t="shared" si="2"/>
        <v>755</v>
      </c>
    </row>
    <row r="13" spans="1:16" ht="10.5">
      <c r="A13" s="4">
        <v>107</v>
      </c>
      <c r="B13" s="3" t="s">
        <v>4</v>
      </c>
      <c r="C13" s="31">
        <v>4947</v>
      </c>
      <c r="D13" s="31">
        <v>3852</v>
      </c>
      <c r="E13" s="31"/>
      <c r="F13" s="31"/>
      <c r="G13" s="31"/>
      <c r="H13" s="31">
        <v>3</v>
      </c>
      <c r="I13" s="31">
        <v>1433</v>
      </c>
      <c r="J13" s="31">
        <v>79</v>
      </c>
      <c r="K13" s="31"/>
      <c r="L13" s="31">
        <v>2</v>
      </c>
      <c r="M13" s="31">
        <f t="shared" si="0"/>
        <v>1517</v>
      </c>
      <c r="N13" s="31">
        <v>14</v>
      </c>
      <c r="O13" s="31">
        <f t="shared" si="1"/>
        <v>5383</v>
      </c>
      <c r="P13" s="31">
        <f t="shared" si="2"/>
        <v>-436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22649</v>
      </c>
      <c r="D15" s="31">
        <f t="shared" si="3"/>
        <v>17946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18</v>
      </c>
      <c r="I15" s="31">
        <f t="shared" si="3"/>
        <v>4252</v>
      </c>
      <c r="J15" s="31">
        <f t="shared" si="3"/>
        <v>161</v>
      </c>
      <c r="K15" s="31">
        <f t="shared" si="3"/>
        <v>1123</v>
      </c>
      <c r="L15" s="31">
        <f t="shared" si="3"/>
        <v>48</v>
      </c>
      <c r="M15" s="31">
        <f t="shared" si="3"/>
        <v>5602</v>
      </c>
      <c r="N15" s="31">
        <f t="shared" si="3"/>
        <v>677</v>
      </c>
      <c r="O15" s="31">
        <f t="shared" si="3"/>
        <v>24225</v>
      </c>
      <c r="P15" s="31">
        <f t="shared" si="3"/>
        <v>-1576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23</v>
      </c>
      <c r="D17" s="31">
        <v>46</v>
      </c>
      <c r="E17" s="31"/>
      <c r="F17" s="31"/>
      <c r="G17" s="31"/>
      <c r="H17" s="31"/>
      <c r="I17" s="31">
        <v>2</v>
      </c>
      <c r="J17" s="31">
        <v>20</v>
      </c>
      <c r="K17" s="31">
        <v>23</v>
      </c>
      <c r="L17" s="31"/>
      <c r="M17" s="31">
        <f>SUM(E17:L17)</f>
        <v>45</v>
      </c>
      <c r="N17" s="31"/>
      <c r="O17" s="31">
        <f>+D17+M17+N17</f>
        <v>91</v>
      </c>
      <c r="P17" s="31">
        <f>+C17-O17</f>
        <v>-68</v>
      </c>
    </row>
    <row r="18" spans="1:16" ht="10.5">
      <c r="A18" s="5">
        <v>76</v>
      </c>
      <c r="B18" s="6" t="s">
        <v>35</v>
      </c>
      <c r="C18" s="31">
        <v>43</v>
      </c>
      <c r="D18" s="31">
        <v>22</v>
      </c>
      <c r="E18" s="31"/>
      <c r="F18" s="31"/>
      <c r="G18" s="31"/>
      <c r="H18" s="31"/>
      <c r="I18" s="31">
        <v>10</v>
      </c>
      <c r="J18" s="31">
        <v>10</v>
      </c>
      <c r="K18" s="31">
        <v>13</v>
      </c>
      <c r="L18" s="31"/>
      <c r="M18" s="31">
        <f>SUM(E18:L18)</f>
        <v>33</v>
      </c>
      <c r="N18" s="31"/>
      <c r="O18" s="31">
        <f>+D18+M18+N18</f>
        <v>55</v>
      </c>
      <c r="P18" s="31">
        <f>+C18-O18</f>
        <v>-12</v>
      </c>
    </row>
    <row r="19" spans="1:16" ht="10.5">
      <c r="A19" s="5">
        <v>94</v>
      </c>
      <c r="B19" s="6" t="s">
        <v>5</v>
      </c>
      <c r="C19" s="31">
        <v>3</v>
      </c>
      <c r="D19" s="31">
        <v>0</v>
      </c>
      <c r="E19" s="31"/>
      <c r="F19" s="31"/>
      <c r="G19" s="31"/>
      <c r="H19" s="31"/>
      <c r="I19" s="31"/>
      <c r="J19" s="31"/>
      <c r="K19" s="31"/>
      <c r="L19" s="31"/>
      <c r="M19" s="31">
        <f>SUM(E19:L19)</f>
        <v>0</v>
      </c>
      <c r="N19" s="31"/>
      <c r="O19" s="31"/>
      <c r="P19" s="31">
        <f>+C19-O19</f>
        <v>3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69</v>
      </c>
      <c r="D21" s="31">
        <f t="shared" si="4"/>
        <v>68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12</v>
      </c>
      <c r="J21" s="31">
        <f t="shared" si="4"/>
        <v>30</v>
      </c>
      <c r="K21" s="31">
        <f t="shared" si="4"/>
        <v>36</v>
      </c>
      <c r="L21" s="31">
        <f t="shared" si="4"/>
        <v>0</v>
      </c>
      <c r="M21" s="31">
        <f t="shared" si="4"/>
        <v>78</v>
      </c>
      <c r="N21" s="31">
        <f t="shared" si="4"/>
        <v>0</v>
      </c>
      <c r="O21" s="31">
        <f t="shared" si="4"/>
        <v>146</v>
      </c>
      <c r="P21" s="31">
        <f t="shared" si="4"/>
        <v>-77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22718</v>
      </c>
      <c r="D23" s="32">
        <f t="shared" si="5"/>
        <v>18014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18</v>
      </c>
      <c r="I23" s="32">
        <f t="shared" si="5"/>
        <v>4264</v>
      </c>
      <c r="J23" s="32">
        <f t="shared" si="5"/>
        <v>191</v>
      </c>
      <c r="K23" s="32">
        <f t="shared" si="5"/>
        <v>1159</v>
      </c>
      <c r="L23" s="32">
        <f t="shared" si="5"/>
        <v>48</v>
      </c>
      <c r="M23" s="32">
        <f t="shared" si="5"/>
        <v>5680</v>
      </c>
      <c r="N23" s="32">
        <f t="shared" si="5"/>
        <v>677</v>
      </c>
      <c r="O23" s="32">
        <f t="shared" si="5"/>
        <v>24371</v>
      </c>
      <c r="P23" s="32">
        <f t="shared" si="5"/>
        <v>-1653</v>
      </c>
    </row>
    <row r="24" spans="1:16" s="9" customFormat="1" ht="10.5">
      <c r="A24" s="9" t="str">
        <f>+marzo!A24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10 M12:M16 M18:M19 M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4552</v>
      </c>
      <c r="D8" s="31">
        <v>3148</v>
      </c>
      <c r="E8" s="31"/>
      <c r="F8" s="31"/>
      <c r="G8" s="31"/>
      <c r="H8" s="31">
        <v>7</v>
      </c>
      <c r="I8" s="31">
        <v>670</v>
      </c>
      <c r="J8" s="31">
        <v>66</v>
      </c>
      <c r="K8" s="31"/>
      <c r="L8" s="31">
        <v>4</v>
      </c>
      <c r="M8" s="31">
        <f aca="true" t="shared" si="0" ref="M8:M13">SUM(E8:L8)</f>
        <v>747</v>
      </c>
      <c r="N8" s="31">
        <v>160</v>
      </c>
      <c r="O8" s="31">
        <f aca="true" t="shared" si="1" ref="O8:O13">D8+M8+N8</f>
        <v>4055</v>
      </c>
      <c r="P8" s="31">
        <f aca="true" t="shared" si="2" ref="P8:P13">+C8-O8</f>
        <v>497</v>
      </c>
    </row>
    <row r="9" spans="1:16" ht="10.5">
      <c r="A9" s="4">
        <v>78</v>
      </c>
      <c r="B9" s="3" t="s">
        <v>36</v>
      </c>
      <c r="C9" s="31">
        <v>4728</v>
      </c>
      <c r="D9" s="31">
        <v>4667</v>
      </c>
      <c r="E9" s="31"/>
      <c r="F9" s="31"/>
      <c r="G9" s="31"/>
      <c r="H9" s="31">
        <v>2</v>
      </c>
      <c r="I9" s="31">
        <v>315</v>
      </c>
      <c r="J9" s="31">
        <v>20</v>
      </c>
      <c r="K9" s="31"/>
      <c r="L9" s="31">
        <v>7</v>
      </c>
      <c r="M9" s="31">
        <f t="shared" si="0"/>
        <v>344</v>
      </c>
      <c r="N9" s="31"/>
      <c r="O9" s="31">
        <f t="shared" si="1"/>
        <v>5011</v>
      </c>
      <c r="P9" s="31">
        <f t="shared" si="2"/>
        <v>-283</v>
      </c>
    </row>
    <row r="10" spans="1:16" ht="10.5">
      <c r="A10" s="4">
        <v>80</v>
      </c>
      <c r="B10" s="3" t="s">
        <v>2</v>
      </c>
      <c r="C10" s="31">
        <v>912</v>
      </c>
      <c r="D10" s="31">
        <v>381</v>
      </c>
      <c r="E10" s="31"/>
      <c r="F10" s="31"/>
      <c r="G10" s="31"/>
      <c r="H10" s="31"/>
      <c r="I10" s="31"/>
      <c r="J10" s="31"/>
      <c r="K10" s="31"/>
      <c r="L10" s="31">
        <v>1</v>
      </c>
      <c r="M10" s="31">
        <f t="shared" si="0"/>
        <v>1</v>
      </c>
      <c r="N10" s="31">
        <v>4</v>
      </c>
      <c r="O10" s="31">
        <f t="shared" si="1"/>
        <v>386</v>
      </c>
      <c r="P10" s="31">
        <f t="shared" si="2"/>
        <v>526</v>
      </c>
    </row>
    <row r="11" spans="1:16" ht="10.5">
      <c r="A11" s="5">
        <v>81</v>
      </c>
      <c r="B11" s="6" t="s">
        <v>50</v>
      </c>
      <c r="C11" s="31">
        <v>1743</v>
      </c>
      <c r="D11" s="31">
        <v>2200</v>
      </c>
      <c r="E11" s="31"/>
      <c r="F11" s="31"/>
      <c r="G11" s="31"/>
      <c r="H11" s="31"/>
      <c r="I11" s="31">
        <v>411</v>
      </c>
      <c r="J11" s="31">
        <v>12</v>
      </c>
      <c r="K11" s="31"/>
      <c r="L11" s="31">
        <v>10</v>
      </c>
      <c r="M11" s="31">
        <f t="shared" si="0"/>
        <v>433</v>
      </c>
      <c r="N11" s="31">
        <v>549</v>
      </c>
      <c r="O11" s="31">
        <f t="shared" si="1"/>
        <v>3182</v>
      </c>
      <c r="P11" s="31">
        <f t="shared" si="2"/>
        <v>-1439</v>
      </c>
    </row>
    <row r="12" spans="1:16" ht="10.5">
      <c r="A12" s="4">
        <v>99</v>
      </c>
      <c r="B12" s="3" t="s">
        <v>3</v>
      </c>
      <c r="C12" s="31">
        <v>5132</v>
      </c>
      <c r="D12" s="31">
        <v>2543</v>
      </c>
      <c r="E12" s="31"/>
      <c r="F12" s="31"/>
      <c r="G12" s="31"/>
      <c r="H12" s="31"/>
      <c r="I12" s="31"/>
      <c r="J12" s="31"/>
      <c r="K12" s="31"/>
      <c r="L12" s="31">
        <v>2</v>
      </c>
      <c r="M12" s="31">
        <f t="shared" si="0"/>
        <v>2</v>
      </c>
      <c r="N12" s="31">
        <v>27</v>
      </c>
      <c r="O12" s="31">
        <f t="shared" si="1"/>
        <v>2572</v>
      </c>
      <c r="P12" s="31">
        <f t="shared" si="2"/>
        <v>2560</v>
      </c>
    </row>
    <row r="13" spans="1:16" ht="10.5">
      <c r="A13" s="4">
        <v>107</v>
      </c>
      <c r="B13" s="3" t="s">
        <v>4</v>
      </c>
      <c r="C13" s="31">
        <v>4524</v>
      </c>
      <c r="D13" s="31">
        <v>3698</v>
      </c>
      <c r="E13" s="31"/>
      <c r="F13" s="31"/>
      <c r="G13" s="31"/>
      <c r="H13" s="31">
        <v>6</v>
      </c>
      <c r="I13" s="31">
        <v>2</v>
      </c>
      <c r="J13" s="31">
        <v>43</v>
      </c>
      <c r="K13" s="31"/>
      <c r="L13" s="31">
        <v>6</v>
      </c>
      <c r="M13" s="31">
        <f t="shared" si="0"/>
        <v>57</v>
      </c>
      <c r="N13" s="31">
        <v>18</v>
      </c>
      <c r="O13" s="31">
        <f t="shared" si="1"/>
        <v>3773</v>
      </c>
      <c r="P13" s="31">
        <f t="shared" si="2"/>
        <v>751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21591</v>
      </c>
      <c r="D15" s="31">
        <f t="shared" si="3"/>
        <v>16637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15</v>
      </c>
      <c r="I15" s="31">
        <f t="shared" si="3"/>
        <v>1398</v>
      </c>
      <c r="J15" s="31">
        <f t="shared" si="3"/>
        <v>141</v>
      </c>
      <c r="K15" s="31">
        <f t="shared" si="3"/>
        <v>0</v>
      </c>
      <c r="L15" s="31">
        <f t="shared" si="3"/>
        <v>30</v>
      </c>
      <c r="M15" s="31">
        <f t="shared" si="3"/>
        <v>1584</v>
      </c>
      <c r="N15" s="31">
        <f t="shared" si="3"/>
        <v>758</v>
      </c>
      <c r="O15" s="31">
        <f t="shared" si="3"/>
        <v>18979</v>
      </c>
      <c r="P15" s="31">
        <f t="shared" si="3"/>
        <v>2612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12</v>
      </c>
      <c r="D17" s="31">
        <v>59</v>
      </c>
      <c r="E17" s="31"/>
      <c r="F17" s="31"/>
      <c r="G17" s="31"/>
      <c r="H17" s="31"/>
      <c r="I17" s="31">
        <v>1</v>
      </c>
      <c r="J17" s="31">
        <v>12</v>
      </c>
      <c r="K17" s="31">
        <v>13</v>
      </c>
      <c r="L17" s="31"/>
      <c r="M17" s="31">
        <f>SUM(E17:L17)</f>
        <v>26</v>
      </c>
      <c r="N17" s="31"/>
      <c r="O17" s="31">
        <f>+D17+M17+N17</f>
        <v>85</v>
      </c>
      <c r="P17" s="31">
        <f>+C17-O17</f>
        <v>-73</v>
      </c>
    </row>
    <row r="18" spans="1:16" ht="10.5">
      <c r="A18" s="5">
        <v>76</v>
      </c>
      <c r="B18" s="6" t="s">
        <v>35</v>
      </c>
      <c r="C18" s="31">
        <v>49</v>
      </c>
      <c r="D18" s="31">
        <v>20</v>
      </c>
      <c r="E18" s="31"/>
      <c r="F18" s="31"/>
      <c r="G18" s="31"/>
      <c r="H18" s="31"/>
      <c r="I18" s="31"/>
      <c r="J18" s="31">
        <v>13</v>
      </c>
      <c r="K18" s="31">
        <v>7</v>
      </c>
      <c r="L18" s="31"/>
      <c r="M18" s="31">
        <f>SUM(E18:L18)</f>
        <v>20</v>
      </c>
      <c r="N18" s="31">
        <v>1</v>
      </c>
      <c r="O18" s="31">
        <f>+D18+M18+N18</f>
        <v>41</v>
      </c>
      <c r="P18" s="31">
        <f>+C18-O18</f>
        <v>8</v>
      </c>
    </row>
    <row r="19" spans="1:16" ht="10.5">
      <c r="A19" s="5">
        <v>94</v>
      </c>
      <c r="B19" s="6" t="s">
        <v>5</v>
      </c>
      <c r="C19" s="31">
        <v>3</v>
      </c>
      <c r="D19" s="31">
        <v>0</v>
      </c>
      <c r="E19" s="31"/>
      <c r="F19" s="31"/>
      <c r="G19" s="31"/>
      <c r="H19" s="31"/>
      <c r="I19" s="31"/>
      <c r="J19" s="31">
        <v>0</v>
      </c>
      <c r="K19" s="31"/>
      <c r="L19" s="31">
        <v>1</v>
      </c>
      <c r="M19" s="31">
        <f>SUM(E19:L19)</f>
        <v>1</v>
      </c>
      <c r="N19" s="31"/>
      <c r="O19" s="31">
        <f>+D19+M19+N19</f>
        <v>1</v>
      </c>
      <c r="P19" s="31">
        <f>+C19-O19</f>
        <v>2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64</v>
      </c>
      <c r="D21" s="31">
        <f t="shared" si="4"/>
        <v>79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1</v>
      </c>
      <c r="J21" s="31">
        <f t="shared" si="4"/>
        <v>25</v>
      </c>
      <c r="K21" s="31">
        <f t="shared" si="4"/>
        <v>20</v>
      </c>
      <c r="L21" s="31">
        <f t="shared" si="4"/>
        <v>1</v>
      </c>
      <c r="M21" s="31">
        <f t="shared" si="4"/>
        <v>47</v>
      </c>
      <c r="N21" s="31">
        <f t="shared" si="4"/>
        <v>1</v>
      </c>
      <c r="O21" s="31">
        <f t="shared" si="4"/>
        <v>127</v>
      </c>
      <c r="P21" s="31">
        <f t="shared" si="4"/>
        <v>-63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21655</v>
      </c>
      <c r="D23" s="32">
        <f t="shared" si="5"/>
        <v>16716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15</v>
      </c>
      <c r="I23" s="32">
        <f t="shared" si="5"/>
        <v>1399</v>
      </c>
      <c r="J23" s="32">
        <f t="shared" si="5"/>
        <v>166</v>
      </c>
      <c r="K23" s="32">
        <f t="shared" si="5"/>
        <v>20</v>
      </c>
      <c r="L23" s="32">
        <f t="shared" si="5"/>
        <v>31</v>
      </c>
      <c r="M23" s="32">
        <f t="shared" si="5"/>
        <v>1631</v>
      </c>
      <c r="N23" s="32">
        <f t="shared" si="5"/>
        <v>759</v>
      </c>
      <c r="O23" s="32">
        <f t="shared" si="5"/>
        <v>19106</v>
      </c>
      <c r="P23" s="32">
        <f t="shared" si="5"/>
        <v>2549</v>
      </c>
    </row>
    <row r="24" spans="1:16" s="9" customFormat="1" ht="10.5">
      <c r="A24" s="9" t="str">
        <f>+abril!A24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9:M10 M12:M16 M18:M20 M1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3183</v>
      </c>
      <c r="D8" s="31">
        <v>3088</v>
      </c>
      <c r="E8" s="31"/>
      <c r="F8" s="31"/>
      <c r="G8" s="31"/>
      <c r="H8" s="31"/>
      <c r="I8" s="31">
        <v>628</v>
      </c>
      <c r="J8" s="31">
        <v>34</v>
      </c>
      <c r="K8" s="31"/>
      <c r="L8" s="31"/>
      <c r="M8" s="31">
        <f aca="true" t="shared" si="0" ref="M8:M13">SUM(E8:L8)</f>
        <v>662</v>
      </c>
      <c r="N8" s="31">
        <v>209</v>
      </c>
      <c r="O8" s="31">
        <f aca="true" t="shared" si="1" ref="O8:O13">D8+M8+N8</f>
        <v>3959</v>
      </c>
      <c r="P8" s="31">
        <f aca="true" t="shared" si="2" ref="P8:P13">+C8-O8</f>
        <v>-776</v>
      </c>
    </row>
    <row r="9" spans="1:16" ht="10.5">
      <c r="A9" s="4">
        <v>78</v>
      </c>
      <c r="B9" s="3" t="s">
        <v>36</v>
      </c>
      <c r="C9" s="31">
        <v>2542</v>
      </c>
      <c r="D9" s="31">
        <v>4342</v>
      </c>
      <c r="E9" s="31"/>
      <c r="F9" s="31"/>
      <c r="G9" s="31"/>
      <c r="H9" s="31"/>
      <c r="I9" s="31">
        <v>631</v>
      </c>
      <c r="J9" s="31">
        <v>19</v>
      </c>
      <c r="K9" s="31"/>
      <c r="L9" s="31">
        <v>12</v>
      </c>
      <c r="M9" s="31">
        <f t="shared" si="0"/>
        <v>662</v>
      </c>
      <c r="N9" s="31"/>
      <c r="O9" s="31">
        <f t="shared" si="1"/>
        <v>5004</v>
      </c>
      <c r="P9" s="31">
        <f t="shared" si="2"/>
        <v>-2462</v>
      </c>
    </row>
    <row r="10" spans="1:16" ht="10.5">
      <c r="A10" s="4">
        <v>80</v>
      </c>
      <c r="B10" s="3" t="s">
        <v>2</v>
      </c>
      <c r="C10" s="31">
        <v>781</v>
      </c>
      <c r="D10" s="31">
        <v>391</v>
      </c>
      <c r="E10" s="31"/>
      <c r="F10" s="31"/>
      <c r="G10" s="31"/>
      <c r="H10" s="31"/>
      <c r="I10" s="31">
        <v>180</v>
      </c>
      <c r="J10" s="31"/>
      <c r="K10" s="31">
        <v>107</v>
      </c>
      <c r="L10" s="31">
        <v>1</v>
      </c>
      <c r="M10" s="31">
        <f t="shared" si="0"/>
        <v>288</v>
      </c>
      <c r="N10" s="31">
        <v>2</v>
      </c>
      <c r="O10" s="31">
        <f t="shared" si="1"/>
        <v>681</v>
      </c>
      <c r="P10" s="31">
        <f t="shared" si="2"/>
        <v>100</v>
      </c>
    </row>
    <row r="11" spans="1:16" ht="10.5">
      <c r="A11" s="5">
        <v>81</v>
      </c>
      <c r="B11" s="6" t="s">
        <v>50</v>
      </c>
      <c r="C11" s="31">
        <v>1226</v>
      </c>
      <c r="D11" s="31">
        <v>1436</v>
      </c>
      <c r="E11" s="31"/>
      <c r="F11" s="31"/>
      <c r="G11" s="31"/>
      <c r="H11" s="31"/>
      <c r="I11" s="31">
        <v>676</v>
      </c>
      <c r="J11" s="31">
        <v>10</v>
      </c>
      <c r="K11" s="31"/>
      <c r="L11" s="31">
        <v>2</v>
      </c>
      <c r="M11" s="31">
        <f t="shared" si="0"/>
        <v>688</v>
      </c>
      <c r="N11" s="31">
        <v>555</v>
      </c>
      <c r="O11" s="31">
        <f t="shared" si="1"/>
        <v>2679</v>
      </c>
      <c r="P11" s="31">
        <f t="shared" si="2"/>
        <v>-1453</v>
      </c>
    </row>
    <row r="12" spans="1:16" ht="10.5">
      <c r="A12" s="4">
        <v>99</v>
      </c>
      <c r="B12" s="3" t="s">
        <v>3</v>
      </c>
      <c r="C12" s="31">
        <v>4336</v>
      </c>
      <c r="D12" s="31">
        <v>2196</v>
      </c>
      <c r="E12" s="31"/>
      <c r="F12" s="31"/>
      <c r="G12" s="31"/>
      <c r="H12" s="31"/>
      <c r="I12" s="31">
        <v>845</v>
      </c>
      <c r="J12" s="31"/>
      <c r="K12" s="31">
        <v>781</v>
      </c>
      <c r="L12" s="31">
        <v>14</v>
      </c>
      <c r="M12" s="31">
        <f t="shared" si="0"/>
        <v>1640</v>
      </c>
      <c r="N12" s="31">
        <v>26</v>
      </c>
      <c r="O12" s="31">
        <f t="shared" si="1"/>
        <v>3862</v>
      </c>
      <c r="P12" s="31">
        <f t="shared" si="2"/>
        <v>474</v>
      </c>
    </row>
    <row r="13" spans="1:16" ht="10.5">
      <c r="A13" s="4">
        <v>107</v>
      </c>
      <c r="B13" s="3" t="s">
        <v>4</v>
      </c>
      <c r="C13" s="31">
        <v>2803</v>
      </c>
      <c r="D13" s="31">
        <v>3658</v>
      </c>
      <c r="E13" s="31"/>
      <c r="F13" s="31"/>
      <c r="G13" s="31"/>
      <c r="H13" s="31"/>
      <c r="I13" s="31">
        <v>5</v>
      </c>
      <c r="J13" s="31">
        <v>60</v>
      </c>
      <c r="K13" s="31"/>
      <c r="L13" s="31"/>
      <c r="M13" s="31">
        <f t="shared" si="0"/>
        <v>65</v>
      </c>
      <c r="N13" s="31">
        <v>18</v>
      </c>
      <c r="O13" s="31">
        <f t="shared" si="1"/>
        <v>3741</v>
      </c>
      <c r="P13" s="31">
        <f t="shared" si="2"/>
        <v>-938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14871</v>
      </c>
      <c r="D15" s="31">
        <f t="shared" si="3"/>
        <v>15111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2965</v>
      </c>
      <c r="J15" s="31">
        <f t="shared" si="3"/>
        <v>123</v>
      </c>
      <c r="K15" s="31">
        <f t="shared" si="3"/>
        <v>888</v>
      </c>
      <c r="L15" s="31">
        <f t="shared" si="3"/>
        <v>29</v>
      </c>
      <c r="M15" s="31">
        <f t="shared" si="3"/>
        <v>4005</v>
      </c>
      <c r="N15" s="31">
        <f t="shared" si="3"/>
        <v>810</v>
      </c>
      <c r="O15" s="31">
        <f t="shared" si="3"/>
        <v>19926</v>
      </c>
      <c r="P15" s="31">
        <f t="shared" si="3"/>
        <v>-5055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7</v>
      </c>
      <c r="D17" s="31">
        <v>35</v>
      </c>
      <c r="E17" s="31"/>
      <c r="F17" s="31"/>
      <c r="G17" s="31"/>
      <c r="H17" s="31"/>
      <c r="I17" s="31">
        <v>8</v>
      </c>
      <c r="J17" s="31">
        <v>11</v>
      </c>
      <c r="K17" s="31">
        <v>42</v>
      </c>
      <c r="L17" s="31"/>
      <c r="M17" s="31">
        <f>SUM(E17:L17)</f>
        <v>61</v>
      </c>
      <c r="N17" s="31"/>
      <c r="O17" s="31">
        <f>+D17+M17+N17</f>
        <v>96</v>
      </c>
      <c r="P17" s="31">
        <f>+C17-O17</f>
        <v>-89</v>
      </c>
    </row>
    <row r="18" spans="1:16" ht="10.5">
      <c r="A18" s="5">
        <v>76</v>
      </c>
      <c r="B18" s="6" t="s">
        <v>35</v>
      </c>
      <c r="C18" s="31">
        <v>14</v>
      </c>
      <c r="D18" s="31">
        <v>27</v>
      </c>
      <c r="E18" s="31"/>
      <c r="F18" s="31"/>
      <c r="G18" s="31"/>
      <c r="H18" s="31">
        <v>1</v>
      </c>
      <c r="I18" s="31">
        <v>1</v>
      </c>
      <c r="J18" s="31">
        <v>12</v>
      </c>
      <c r="K18" s="31">
        <v>12</v>
      </c>
      <c r="L18" s="31"/>
      <c r="M18" s="31">
        <f>SUM(E18:L18)</f>
        <v>26</v>
      </c>
      <c r="N18" s="31"/>
      <c r="O18" s="31">
        <f>+D18+M18+N18</f>
        <v>53</v>
      </c>
      <c r="P18" s="31">
        <f>+C18-O18</f>
        <v>-39</v>
      </c>
    </row>
    <row r="19" spans="1:16" ht="10.5">
      <c r="A19" s="5">
        <v>94</v>
      </c>
      <c r="B19" s="6" t="s">
        <v>5</v>
      </c>
      <c r="C19" s="31">
        <v>2</v>
      </c>
      <c r="D19" s="31">
        <v>0</v>
      </c>
      <c r="E19" s="31"/>
      <c r="F19" s="31"/>
      <c r="G19" s="31"/>
      <c r="H19" s="31"/>
      <c r="I19" s="31"/>
      <c r="J19" s="31"/>
      <c r="K19" s="31"/>
      <c r="L19" s="31">
        <v>2</v>
      </c>
      <c r="M19" s="31">
        <f>SUM(E19:L19)</f>
        <v>2</v>
      </c>
      <c r="N19" s="31"/>
      <c r="O19" s="31">
        <f>+D19+M19+N19</f>
        <v>2</v>
      </c>
      <c r="P19" s="31">
        <f>+C19-O19</f>
        <v>0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23</v>
      </c>
      <c r="D21" s="31">
        <f t="shared" si="4"/>
        <v>62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1</v>
      </c>
      <c r="I21" s="31">
        <f t="shared" si="4"/>
        <v>9</v>
      </c>
      <c r="J21" s="31">
        <f t="shared" si="4"/>
        <v>23</v>
      </c>
      <c r="K21" s="31">
        <f t="shared" si="4"/>
        <v>54</v>
      </c>
      <c r="L21" s="31">
        <f t="shared" si="4"/>
        <v>2</v>
      </c>
      <c r="M21" s="31">
        <f t="shared" si="4"/>
        <v>89</v>
      </c>
      <c r="N21" s="31">
        <f t="shared" si="4"/>
        <v>0</v>
      </c>
      <c r="O21" s="31">
        <f t="shared" si="4"/>
        <v>151</v>
      </c>
      <c r="P21" s="31">
        <f t="shared" si="4"/>
        <v>-128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14894</v>
      </c>
      <c r="D23" s="32">
        <f t="shared" si="5"/>
        <v>15173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1</v>
      </c>
      <c r="I23" s="32">
        <f t="shared" si="5"/>
        <v>2974</v>
      </c>
      <c r="J23" s="32">
        <f t="shared" si="5"/>
        <v>146</v>
      </c>
      <c r="K23" s="32">
        <f t="shared" si="5"/>
        <v>942</v>
      </c>
      <c r="L23" s="32">
        <f t="shared" si="5"/>
        <v>31</v>
      </c>
      <c r="M23" s="32">
        <f t="shared" si="5"/>
        <v>4094</v>
      </c>
      <c r="N23" s="32">
        <f t="shared" si="5"/>
        <v>810</v>
      </c>
      <c r="O23" s="32">
        <f t="shared" si="5"/>
        <v>20077</v>
      </c>
      <c r="P23" s="32">
        <f t="shared" si="5"/>
        <v>-5183</v>
      </c>
    </row>
    <row r="24" spans="1:16" s="9" customFormat="1" ht="10.5">
      <c r="A24" s="9" t="str">
        <f>+mayo!A24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16 M18:M19 M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3444</v>
      </c>
      <c r="D8" s="31">
        <v>3189</v>
      </c>
      <c r="E8" s="31"/>
      <c r="F8" s="31"/>
      <c r="G8" s="31"/>
      <c r="H8" s="31">
        <v>2</v>
      </c>
      <c r="I8" s="31">
        <v>778</v>
      </c>
      <c r="J8" s="31">
        <v>43</v>
      </c>
      <c r="K8" s="31"/>
      <c r="L8" s="31">
        <v>1</v>
      </c>
      <c r="M8" s="31">
        <f aca="true" t="shared" si="0" ref="M8:M13">SUM(E8:L8)</f>
        <v>824</v>
      </c>
      <c r="N8" s="31">
        <v>154</v>
      </c>
      <c r="O8" s="31">
        <f aca="true" t="shared" si="1" ref="O8:O13">D8+M8+N8</f>
        <v>4167</v>
      </c>
      <c r="P8" s="31">
        <f aca="true" t="shared" si="2" ref="P8:P13">+C8-O8</f>
        <v>-723</v>
      </c>
    </row>
    <row r="9" spans="1:16" ht="10.5">
      <c r="A9" s="4">
        <v>78</v>
      </c>
      <c r="B9" s="3" t="s">
        <v>36</v>
      </c>
      <c r="C9" s="31">
        <v>3097</v>
      </c>
      <c r="D9" s="31">
        <v>4583</v>
      </c>
      <c r="E9" s="31"/>
      <c r="F9" s="31"/>
      <c r="G9" s="31"/>
      <c r="H9" s="31">
        <v>19</v>
      </c>
      <c r="I9" s="31">
        <v>1269</v>
      </c>
      <c r="J9" s="31">
        <v>26</v>
      </c>
      <c r="K9" s="31"/>
      <c r="L9" s="31">
        <v>4</v>
      </c>
      <c r="M9" s="31">
        <f t="shared" si="0"/>
        <v>1318</v>
      </c>
      <c r="N9" s="31"/>
      <c r="O9" s="31">
        <f t="shared" si="1"/>
        <v>5901</v>
      </c>
      <c r="P9" s="31">
        <f t="shared" si="2"/>
        <v>-2804</v>
      </c>
    </row>
    <row r="10" spans="1:16" ht="10.5">
      <c r="A10" s="4">
        <v>80</v>
      </c>
      <c r="B10" s="3" t="s">
        <v>2</v>
      </c>
      <c r="C10" s="31">
        <v>824</v>
      </c>
      <c r="D10" s="31">
        <v>356</v>
      </c>
      <c r="E10" s="31"/>
      <c r="F10" s="31"/>
      <c r="G10" s="31"/>
      <c r="H10" s="31"/>
      <c r="I10" s="31">
        <v>120</v>
      </c>
      <c r="J10" s="31"/>
      <c r="K10" s="31">
        <v>81</v>
      </c>
      <c r="L10" s="31">
        <v>2</v>
      </c>
      <c r="M10" s="31">
        <f t="shared" si="0"/>
        <v>203</v>
      </c>
      <c r="N10" s="31">
        <v>2</v>
      </c>
      <c r="O10" s="31">
        <f t="shared" si="1"/>
        <v>561</v>
      </c>
      <c r="P10" s="31">
        <f t="shared" si="2"/>
        <v>263</v>
      </c>
    </row>
    <row r="11" spans="1:16" ht="10.5">
      <c r="A11" s="5">
        <v>81</v>
      </c>
      <c r="B11" s="6" t="s">
        <v>50</v>
      </c>
      <c r="C11" s="31">
        <v>1077</v>
      </c>
      <c r="D11" s="31">
        <v>1518</v>
      </c>
      <c r="E11" s="31"/>
      <c r="F11" s="31"/>
      <c r="G11" s="31"/>
      <c r="H11" s="31">
        <v>3</v>
      </c>
      <c r="I11" s="31">
        <v>641</v>
      </c>
      <c r="J11" s="31">
        <v>11</v>
      </c>
      <c r="K11" s="31"/>
      <c r="L11" s="31">
        <v>5</v>
      </c>
      <c r="M11" s="31">
        <f t="shared" si="0"/>
        <v>660</v>
      </c>
      <c r="N11" s="31">
        <v>483</v>
      </c>
      <c r="O11" s="31">
        <f t="shared" si="1"/>
        <v>2661</v>
      </c>
      <c r="P11" s="31">
        <f t="shared" si="2"/>
        <v>-1584</v>
      </c>
    </row>
    <row r="12" spans="1:16" ht="10.5">
      <c r="A12" s="4">
        <v>99</v>
      </c>
      <c r="B12" s="3" t="s">
        <v>3</v>
      </c>
      <c r="C12" s="31">
        <v>4445</v>
      </c>
      <c r="D12" s="31">
        <v>1919</v>
      </c>
      <c r="E12" s="31"/>
      <c r="F12" s="31"/>
      <c r="G12" s="31"/>
      <c r="H12" s="31"/>
      <c r="I12" s="31">
        <v>594</v>
      </c>
      <c r="J12" s="31"/>
      <c r="K12" s="31">
        <v>784</v>
      </c>
      <c r="L12" s="31">
        <v>27</v>
      </c>
      <c r="M12" s="31">
        <f t="shared" si="0"/>
        <v>1405</v>
      </c>
      <c r="N12" s="31">
        <v>22</v>
      </c>
      <c r="O12" s="31">
        <f t="shared" si="1"/>
        <v>3346</v>
      </c>
      <c r="P12" s="31">
        <f t="shared" si="2"/>
        <v>1099</v>
      </c>
    </row>
    <row r="13" spans="1:16" ht="10.5">
      <c r="A13" s="4">
        <v>107</v>
      </c>
      <c r="B13" s="3" t="s">
        <v>4</v>
      </c>
      <c r="C13" s="31">
        <v>3440</v>
      </c>
      <c r="D13" s="31">
        <v>3756</v>
      </c>
      <c r="E13" s="31"/>
      <c r="F13" s="31"/>
      <c r="G13" s="31"/>
      <c r="H13" s="31">
        <v>32</v>
      </c>
      <c r="I13" s="31">
        <v>3</v>
      </c>
      <c r="J13" s="31">
        <v>80</v>
      </c>
      <c r="K13" s="31"/>
      <c r="L13" s="31"/>
      <c r="M13" s="31">
        <f t="shared" si="0"/>
        <v>115</v>
      </c>
      <c r="N13" s="31">
        <v>16</v>
      </c>
      <c r="O13" s="31">
        <f t="shared" si="1"/>
        <v>3887</v>
      </c>
      <c r="P13" s="31">
        <f t="shared" si="2"/>
        <v>-447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16327</v>
      </c>
      <c r="D15" s="31">
        <f t="shared" si="3"/>
        <v>15321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56</v>
      </c>
      <c r="I15" s="31">
        <f t="shared" si="3"/>
        <v>3405</v>
      </c>
      <c r="J15" s="31">
        <f t="shared" si="3"/>
        <v>160</v>
      </c>
      <c r="K15" s="31">
        <f t="shared" si="3"/>
        <v>865</v>
      </c>
      <c r="L15" s="31">
        <f t="shared" si="3"/>
        <v>39</v>
      </c>
      <c r="M15" s="31">
        <f t="shared" si="3"/>
        <v>4525</v>
      </c>
      <c r="N15" s="31">
        <f t="shared" si="3"/>
        <v>677</v>
      </c>
      <c r="O15" s="31">
        <f t="shared" si="3"/>
        <v>20523</v>
      </c>
      <c r="P15" s="31">
        <f t="shared" si="3"/>
        <v>-4196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13</v>
      </c>
      <c r="D17" s="31">
        <v>21</v>
      </c>
      <c r="E17" s="31"/>
      <c r="F17" s="31"/>
      <c r="G17" s="31"/>
      <c r="H17" s="31"/>
      <c r="I17" s="31"/>
      <c r="J17" s="31">
        <v>8</v>
      </c>
      <c r="K17" s="31">
        <v>8</v>
      </c>
      <c r="L17" s="31"/>
      <c r="M17" s="31">
        <f>SUM(E17:L17)</f>
        <v>16</v>
      </c>
      <c r="N17" s="31"/>
      <c r="O17" s="31">
        <f>+D17+M17+N17</f>
        <v>37</v>
      </c>
      <c r="P17" s="31">
        <f>+C17-O17</f>
        <v>-24</v>
      </c>
    </row>
    <row r="18" spans="1:16" ht="10.5">
      <c r="A18" s="5">
        <v>76</v>
      </c>
      <c r="B18" s="6" t="s">
        <v>35</v>
      </c>
      <c r="C18" s="31">
        <v>39</v>
      </c>
      <c r="D18" s="31">
        <v>15</v>
      </c>
      <c r="E18" s="31"/>
      <c r="F18" s="31"/>
      <c r="G18" s="31"/>
      <c r="H18" s="31"/>
      <c r="I18" s="31"/>
      <c r="J18" s="31">
        <v>16</v>
      </c>
      <c r="K18" s="31">
        <v>3</v>
      </c>
      <c r="L18" s="31"/>
      <c r="M18" s="31">
        <f>SUM(E18:L18)</f>
        <v>19</v>
      </c>
      <c r="N18" s="31">
        <v>1</v>
      </c>
      <c r="O18" s="31"/>
      <c r="P18" s="31">
        <f>+C18-O18</f>
        <v>39</v>
      </c>
    </row>
    <row r="19" spans="1:16" ht="10.5">
      <c r="A19" s="5">
        <v>94</v>
      </c>
      <c r="B19" s="6" t="s">
        <v>5</v>
      </c>
      <c r="C19" s="31">
        <v>1</v>
      </c>
      <c r="D19" s="31">
        <v>1</v>
      </c>
      <c r="E19" s="31"/>
      <c r="F19" s="31"/>
      <c r="G19" s="31"/>
      <c r="H19" s="31"/>
      <c r="I19" s="31"/>
      <c r="J19" s="31"/>
      <c r="K19" s="31"/>
      <c r="L19" s="31"/>
      <c r="M19" s="31">
        <f>SUM(E19:L19)</f>
        <v>0</v>
      </c>
      <c r="N19" s="31"/>
      <c r="O19" s="31">
        <f>+D19+M19+N19</f>
        <v>1</v>
      </c>
      <c r="P19" s="31">
        <f>+C19-O19</f>
        <v>0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53</v>
      </c>
      <c r="D21" s="31">
        <f t="shared" si="4"/>
        <v>37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24</v>
      </c>
      <c r="K21" s="31">
        <f t="shared" si="4"/>
        <v>11</v>
      </c>
      <c r="L21" s="31">
        <f t="shared" si="4"/>
        <v>0</v>
      </c>
      <c r="M21" s="31">
        <f t="shared" si="4"/>
        <v>35</v>
      </c>
      <c r="N21" s="31">
        <f t="shared" si="4"/>
        <v>1</v>
      </c>
      <c r="O21" s="31">
        <f t="shared" si="4"/>
        <v>38</v>
      </c>
      <c r="P21" s="31">
        <f t="shared" si="4"/>
        <v>15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16380</v>
      </c>
      <c r="D23" s="32">
        <f t="shared" si="5"/>
        <v>15358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56</v>
      </c>
      <c r="I23" s="32">
        <f t="shared" si="5"/>
        <v>3405</v>
      </c>
      <c r="J23" s="32">
        <f t="shared" si="5"/>
        <v>184</v>
      </c>
      <c r="K23" s="32">
        <f t="shared" si="5"/>
        <v>876</v>
      </c>
      <c r="L23" s="32">
        <f t="shared" si="5"/>
        <v>39</v>
      </c>
      <c r="M23" s="32">
        <f t="shared" si="5"/>
        <v>4560</v>
      </c>
      <c r="N23" s="32">
        <f t="shared" si="5"/>
        <v>678</v>
      </c>
      <c r="O23" s="32">
        <f t="shared" si="5"/>
        <v>20561</v>
      </c>
      <c r="P23" s="32">
        <f t="shared" si="5"/>
        <v>-4181</v>
      </c>
    </row>
    <row r="24" spans="1:16" s="9" customFormat="1" ht="10.5">
      <c r="A24" s="9" t="str">
        <f>+junio!A24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16 M18:M19 M1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3537</v>
      </c>
      <c r="D8" s="31">
        <v>3093</v>
      </c>
      <c r="E8" s="31"/>
      <c r="F8" s="31"/>
      <c r="G8" s="31"/>
      <c r="H8" s="31">
        <v>4</v>
      </c>
      <c r="I8" s="31">
        <v>1083</v>
      </c>
      <c r="J8" s="31">
        <v>53</v>
      </c>
      <c r="K8" s="31"/>
      <c r="L8" s="31">
        <v>5</v>
      </c>
      <c r="M8" s="31">
        <f aca="true" t="shared" si="0" ref="M8:M13">SUM(E8:L8)</f>
        <v>1145</v>
      </c>
      <c r="N8" s="31">
        <v>151</v>
      </c>
      <c r="O8" s="31">
        <f aca="true" t="shared" si="1" ref="O8:O13">D8+M8+N8</f>
        <v>4389</v>
      </c>
      <c r="P8" s="31">
        <f aca="true" t="shared" si="2" ref="P8:P13">+C8-O8</f>
        <v>-852</v>
      </c>
    </row>
    <row r="9" spans="1:16" ht="10.5">
      <c r="A9" s="4">
        <v>78</v>
      </c>
      <c r="B9" s="3" t="s">
        <v>36</v>
      </c>
      <c r="C9" s="31">
        <v>3519</v>
      </c>
      <c r="D9" s="31">
        <v>4886</v>
      </c>
      <c r="E9" s="31"/>
      <c r="F9" s="31"/>
      <c r="G9" s="31"/>
      <c r="H9" s="31">
        <v>6</v>
      </c>
      <c r="I9" s="31">
        <v>1095</v>
      </c>
      <c r="J9" s="31">
        <v>19</v>
      </c>
      <c r="K9" s="31"/>
      <c r="L9" s="31">
        <v>1</v>
      </c>
      <c r="M9" s="31">
        <f t="shared" si="0"/>
        <v>1121</v>
      </c>
      <c r="N9" s="31"/>
      <c r="O9" s="31">
        <f t="shared" si="1"/>
        <v>6007</v>
      </c>
      <c r="P9" s="31">
        <f t="shared" si="2"/>
        <v>-2488</v>
      </c>
    </row>
    <row r="10" spans="1:16" ht="10.5">
      <c r="A10" s="4">
        <v>80</v>
      </c>
      <c r="B10" s="3" t="s">
        <v>2</v>
      </c>
      <c r="C10" s="31">
        <v>827</v>
      </c>
      <c r="D10" s="31">
        <v>401</v>
      </c>
      <c r="E10" s="31"/>
      <c r="F10" s="31"/>
      <c r="G10" s="31"/>
      <c r="H10" s="31"/>
      <c r="I10" s="31">
        <v>118</v>
      </c>
      <c r="J10" s="31"/>
      <c r="K10" s="31">
        <v>85</v>
      </c>
      <c r="L10" s="31">
        <v>6</v>
      </c>
      <c r="M10" s="31">
        <f t="shared" si="0"/>
        <v>209</v>
      </c>
      <c r="N10" s="31">
        <v>3</v>
      </c>
      <c r="O10" s="31">
        <f t="shared" si="1"/>
        <v>613</v>
      </c>
      <c r="P10" s="31">
        <f t="shared" si="2"/>
        <v>214</v>
      </c>
    </row>
    <row r="11" spans="1:16" ht="10.5">
      <c r="A11" s="5">
        <v>81</v>
      </c>
      <c r="B11" s="6" t="s">
        <v>50</v>
      </c>
      <c r="C11" s="31">
        <v>1094</v>
      </c>
      <c r="D11" s="31">
        <v>1851</v>
      </c>
      <c r="E11" s="31"/>
      <c r="F11" s="31"/>
      <c r="G11" s="31"/>
      <c r="H11" s="31">
        <v>3</v>
      </c>
      <c r="I11" s="31">
        <v>431</v>
      </c>
      <c r="J11" s="31">
        <v>11</v>
      </c>
      <c r="K11" s="31"/>
      <c r="L11" s="31">
        <v>7</v>
      </c>
      <c r="M11" s="31">
        <f t="shared" si="0"/>
        <v>452</v>
      </c>
      <c r="N11" s="31">
        <v>495</v>
      </c>
      <c r="O11" s="31">
        <f t="shared" si="1"/>
        <v>2798</v>
      </c>
      <c r="P11" s="31">
        <f t="shared" si="2"/>
        <v>-1704</v>
      </c>
    </row>
    <row r="12" spans="1:16" ht="10.5">
      <c r="A12" s="4">
        <v>99</v>
      </c>
      <c r="B12" s="3" t="s">
        <v>3</v>
      </c>
      <c r="C12" s="31">
        <v>4747</v>
      </c>
      <c r="D12" s="31">
        <v>2067</v>
      </c>
      <c r="E12" s="31"/>
      <c r="F12" s="31"/>
      <c r="G12" s="31"/>
      <c r="H12" s="31"/>
      <c r="I12" s="31">
        <v>557</v>
      </c>
      <c r="J12" s="31"/>
      <c r="K12" s="31">
        <v>693</v>
      </c>
      <c r="L12" s="31">
        <v>12</v>
      </c>
      <c r="M12" s="31">
        <f t="shared" si="0"/>
        <v>1262</v>
      </c>
      <c r="N12" s="31">
        <v>40</v>
      </c>
      <c r="O12" s="31">
        <f t="shared" si="1"/>
        <v>3369</v>
      </c>
      <c r="P12" s="31">
        <f t="shared" si="2"/>
        <v>1378</v>
      </c>
    </row>
    <row r="13" spans="1:16" ht="10.5">
      <c r="A13" s="4">
        <v>107</v>
      </c>
      <c r="B13" s="3" t="s">
        <v>4</v>
      </c>
      <c r="C13" s="31">
        <v>3483</v>
      </c>
      <c r="D13" s="31">
        <v>4066</v>
      </c>
      <c r="E13" s="31"/>
      <c r="F13" s="31"/>
      <c r="G13" s="31"/>
      <c r="H13" s="31">
        <v>45</v>
      </c>
      <c r="I13" s="31">
        <v>668</v>
      </c>
      <c r="J13" s="31">
        <v>174</v>
      </c>
      <c r="K13" s="31"/>
      <c r="L13" s="31">
        <v>23</v>
      </c>
      <c r="M13" s="31">
        <f t="shared" si="0"/>
        <v>910</v>
      </c>
      <c r="N13" s="31">
        <v>17</v>
      </c>
      <c r="O13" s="31">
        <f t="shared" si="1"/>
        <v>4993</v>
      </c>
      <c r="P13" s="31">
        <f t="shared" si="2"/>
        <v>-1510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17207</v>
      </c>
      <c r="D15" s="31">
        <f t="shared" si="3"/>
        <v>16364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58</v>
      </c>
      <c r="I15" s="31">
        <f t="shared" si="3"/>
        <v>3952</v>
      </c>
      <c r="J15" s="31">
        <f t="shared" si="3"/>
        <v>257</v>
      </c>
      <c r="K15" s="31">
        <f t="shared" si="3"/>
        <v>778</v>
      </c>
      <c r="L15" s="31">
        <f t="shared" si="3"/>
        <v>54</v>
      </c>
      <c r="M15" s="31">
        <f t="shared" si="3"/>
        <v>5099</v>
      </c>
      <c r="N15" s="31">
        <f t="shared" si="3"/>
        <v>706</v>
      </c>
      <c r="O15" s="31">
        <f t="shared" si="3"/>
        <v>22169</v>
      </c>
      <c r="P15" s="31">
        <f t="shared" si="3"/>
        <v>-4962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18</v>
      </c>
      <c r="D17" s="31">
        <v>30</v>
      </c>
      <c r="E17" s="31"/>
      <c r="F17" s="31"/>
      <c r="G17" s="31"/>
      <c r="H17" s="31"/>
      <c r="I17" s="31"/>
      <c r="J17" s="31">
        <v>22</v>
      </c>
      <c r="K17" s="31">
        <v>45</v>
      </c>
      <c r="L17" s="31"/>
      <c r="M17" s="31">
        <f>SUM(E17:L17)</f>
        <v>67</v>
      </c>
      <c r="N17" s="31"/>
      <c r="O17" s="31">
        <f>+D17+M17+N17</f>
        <v>97</v>
      </c>
      <c r="P17" s="31">
        <f>+C17-O17</f>
        <v>-79</v>
      </c>
    </row>
    <row r="18" spans="1:16" ht="10.5">
      <c r="A18" s="5">
        <v>76</v>
      </c>
      <c r="B18" s="6" t="s">
        <v>35</v>
      </c>
      <c r="C18" s="31">
        <v>27</v>
      </c>
      <c r="D18" s="31">
        <v>25</v>
      </c>
      <c r="E18" s="31"/>
      <c r="F18" s="31"/>
      <c r="G18" s="31"/>
      <c r="H18" s="31"/>
      <c r="I18" s="31">
        <v>17</v>
      </c>
      <c r="J18" s="31">
        <v>16</v>
      </c>
      <c r="K18" s="31">
        <v>1</v>
      </c>
      <c r="L18" s="31"/>
      <c r="M18" s="31">
        <f>SUM(E18:L18)</f>
        <v>34</v>
      </c>
      <c r="N18" s="31"/>
      <c r="O18" s="31">
        <f>+D18+M18+N18</f>
        <v>59</v>
      </c>
      <c r="P18" s="31">
        <f>+C18-O18</f>
        <v>-32</v>
      </c>
    </row>
    <row r="19" spans="1:16" ht="10.5">
      <c r="A19" s="5">
        <v>94</v>
      </c>
      <c r="B19" s="6" t="s">
        <v>5</v>
      </c>
      <c r="C19" s="31">
        <v>2</v>
      </c>
      <c r="D19" s="31">
        <v>0</v>
      </c>
      <c r="E19" s="31"/>
      <c r="F19" s="31"/>
      <c r="G19" s="31"/>
      <c r="H19" s="31"/>
      <c r="I19" s="31"/>
      <c r="J19" s="31"/>
      <c r="K19" s="31"/>
      <c r="L19" s="31"/>
      <c r="M19" s="31">
        <f>SUM(E19:L19)</f>
        <v>0</v>
      </c>
      <c r="N19" s="31"/>
      <c r="O19" s="31">
        <f>+D19+M19+N19</f>
        <v>0</v>
      </c>
      <c r="P19" s="31">
        <f>+C19-O19</f>
        <v>2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47</v>
      </c>
      <c r="D21" s="31">
        <f t="shared" si="4"/>
        <v>55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17</v>
      </c>
      <c r="J21" s="31">
        <f t="shared" si="4"/>
        <v>38</v>
      </c>
      <c r="K21" s="31">
        <f t="shared" si="4"/>
        <v>46</v>
      </c>
      <c r="L21" s="31">
        <f t="shared" si="4"/>
        <v>0</v>
      </c>
      <c r="M21" s="31">
        <f t="shared" si="4"/>
        <v>101</v>
      </c>
      <c r="N21" s="31">
        <f t="shared" si="4"/>
        <v>0</v>
      </c>
      <c r="O21" s="31">
        <f t="shared" si="4"/>
        <v>156</v>
      </c>
      <c r="P21" s="31">
        <f t="shared" si="4"/>
        <v>-109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17254</v>
      </c>
      <c r="D23" s="32">
        <f t="shared" si="5"/>
        <v>16419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58</v>
      </c>
      <c r="I23" s="32">
        <f t="shared" si="5"/>
        <v>3969</v>
      </c>
      <c r="J23" s="32">
        <f t="shared" si="5"/>
        <v>295</v>
      </c>
      <c r="K23" s="32">
        <f t="shared" si="5"/>
        <v>824</v>
      </c>
      <c r="L23" s="32">
        <f t="shared" si="5"/>
        <v>54</v>
      </c>
      <c r="M23" s="32">
        <f t="shared" si="5"/>
        <v>5200</v>
      </c>
      <c r="N23" s="32">
        <f t="shared" si="5"/>
        <v>706</v>
      </c>
      <c r="O23" s="32">
        <f t="shared" si="5"/>
        <v>22325</v>
      </c>
      <c r="P23" s="32">
        <f t="shared" si="5"/>
        <v>-5071</v>
      </c>
    </row>
    <row r="24" spans="1:16" s="9" customFormat="1" ht="10.5">
      <c r="A24" s="9" t="str">
        <f>+julio!A24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  <ignoredErrors>
    <ignoredError sqref="M8:M13 M17 M18:M19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3733</v>
      </c>
      <c r="D8" s="31">
        <v>3515</v>
      </c>
      <c r="E8" s="31"/>
      <c r="F8" s="31"/>
      <c r="G8" s="31"/>
      <c r="H8" s="31">
        <v>6</v>
      </c>
      <c r="I8" s="31">
        <v>836</v>
      </c>
      <c r="J8" s="31">
        <v>70</v>
      </c>
      <c r="K8" s="31"/>
      <c r="L8" s="31">
        <v>4</v>
      </c>
      <c r="M8" s="31">
        <f aca="true" t="shared" si="0" ref="M8:M13">SUM(E8:L8)</f>
        <v>916</v>
      </c>
      <c r="N8" s="31">
        <v>171</v>
      </c>
      <c r="O8" s="31">
        <f aca="true" t="shared" si="1" ref="O8:O13">D8+M8+N8</f>
        <v>4602</v>
      </c>
      <c r="P8" s="31">
        <f aca="true" t="shared" si="2" ref="P8:P13">+C8-O8</f>
        <v>-869</v>
      </c>
    </row>
    <row r="9" spans="1:16" ht="10.5">
      <c r="A9" s="4">
        <v>78</v>
      </c>
      <c r="B9" s="3" t="s">
        <v>36</v>
      </c>
      <c r="C9" s="31">
        <v>3762</v>
      </c>
      <c r="D9" s="31">
        <v>5315</v>
      </c>
      <c r="E9" s="31"/>
      <c r="F9" s="31"/>
      <c r="G9" s="31"/>
      <c r="H9" s="31">
        <v>4</v>
      </c>
      <c r="I9" s="31">
        <v>1333</v>
      </c>
      <c r="J9" s="31">
        <v>16</v>
      </c>
      <c r="K9" s="31"/>
      <c r="L9" s="31">
        <v>3</v>
      </c>
      <c r="M9" s="31">
        <f t="shared" si="0"/>
        <v>1356</v>
      </c>
      <c r="N9" s="31">
        <v>3</v>
      </c>
      <c r="O9" s="31">
        <f t="shared" si="1"/>
        <v>6674</v>
      </c>
      <c r="P9" s="31">
        <f t="shared" si="2"/>
        <v>-2912</v>
      </c>
    </row>
    <row r="10" spans="1:16" ht="10.5">
      <c r="A10" s="4">
        <v>80</v>
      </c>
      <c r="B10" s="3" t="s">
        <v>2</v>
      </c>
      <c r="C10" s="31">
        <v>826</v>
      </c>
      <c r="D10" s="31">
        <v>443</v>
      </c>
      <c r="E10" s="31"/>
      <c r="F10" s="31"/>
      <c r="G10" s="31"/>
      <c r="H10" s="31"/>
      <c r="I10" s="31">
        <v>100</v>
      </c>
      <c r="J10" s="31"/>
      <c r="K10" s="31">
        <v>67</v>
      </c>
      <c r="L10" s="31"/>
      <c r="M10" s="31">
        <f t="shared" si="0"/>
        <v>167</v>
      </c>
      <c r="N10" s="31">
        <v>4</v>
      </c>
      <c r="O10" s="31">
        <f t="shared" si="1"/>
        <v>614</v>
      </c>
      <c r="P10" s="31">
        <f t="shared" si="2"/>
        <v>212</v>
      </c>
    </row>
    <row r="11" spans="1:16" ht="10.5">
      <c r="A11" s="5">
        <v>81</v>
      </c>
      <c r="B11" s="6" t="s">
        <v>50</v>
      </c>
      <c r="C11" s="31">
        <v>1173</v>
      </c>
      <c r="D11" s="31">
        <v>2150</v>
      </c>
      <c r="E11" s="31"/>
      <c r="F11" s="31"/>
      <c r="G11" s="31"/>
      <c r="H11" s="31">
        <v>6</v>
      </c>
      <c r="I11" s="31">
        <v>225</v>
      </c>
      <c r="J11" s="31">
        <v>17</v>
      </c>
      <c r="K11" s="31"/>
      <c r="L11" s="31">
        <v>3</v>
      </c>
      <c r="M11" s="31">
        <f t="shared" si="0"/>
        <v>251</v>
      </c>
      <c r="N11" s="31">
        <v>534</v>
      </c>
      <c r="O11" s="31">
        <f t="shared" si="1"/>
        <v>2935</v>
      </c>
      <c r="P11" s="31">
        <f t="shared" si="2"/>
        <v>-1762</v>
      </c>
    </row>
    <row r="12" spans="1:16" ht="10.5">
      <c r="A12" s="4">
        <v>99</v>
      </c>
      <c r="B12" s="3" t="s">
        <v>3</v>
      </c>
      <c r="C12" s="31">
        <v>4949</v>
      </c>
      <c r="D12" s="31">
        <v>2377</v>
      </c>
      <c r="E12" s="31"/>
      <c r="F12" s="31"/>
      <c r="G12" s="31"/>
      <c r="H12" s="31"/>
      <c r="I12" s="31">
        <v>498</v>
      </c>
      <c r="J12" s="31"/>
      <c r="K12" s="31">
        <v>766</v>
      </c>
      <c r="L12" s="31">
        <v>24</v>
      </c>
      <c r="M12" s="31">
        <f t="shared" si="0"/>
        <v>1288</v>
      </c>
      <c r="N12" s="31">
        <v>22</v>
      </c>
      <c r="O12" s="31">
        <f t="shared" si="1"/>
        <v>3687</v>
      </c>
      <c r="P12" s="31">
        <f t="shared" si="2"/>
        <v>1262</v>
      </c>
    </row>
    <row r="13" spans="1:16" ht="10.5">
      <c r="A13" s="4">
        <v>107</v>
      </c>
      <c r="B13" s="3" t="s">
        <v>4</v>
      </c>
      <c r="C13" s="31">
        <v>3837</v>
      </c>
      <c r="D13" s="31">
        <v>4052</v>
      </c>
      <c r="E13" s="31"/>
      <c r="F13" s="31"/>
      <c r="G13" s="31"/>
      <c r="H13" s="31">
        <v>9</v>
      </c>
      <c r="I13" s="31">
        <v>3</v>
      </c>
      <c r="J13" s="31">
        <v>102</v>
      </c>
      <c r="K13" s="31"/>
      <c r="L13" s="31">
        <v>10</v>
      </c>
      <c r="M13" s="31">
        <f t="shared" si="0"/>
        <v>124</v>
      </c>
      <c r="N13" s="31">
        <v>22</v>
      </c>
      <c r="O13" s="31">
        <f t="shared" si="1"/>
        <v>4198</v>
      </c>
      <c r="P13" s="31">
        <f t="shared" si="2"/>
        <v>-361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18280</v>
      </c>
      <c r="D15" s="31">
        <f t="shared" si="3"/>
        <v>17852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25</v>
      </c>
      <c r="I15" s="31">
        <f t="shared" si="3"/>
        <v>2995</v>
      </c>
      <c r="J15" s="31">
        <f t="shared" si="3"/>
        <v>205</v>
      </c>
      <c r="K15" s="31">
        <f t="shared" si="3"/>
        <v>833</v>
      </c>
      <c r="L15" s="31">
        <f t="shared" si="3"/>
        <v>44</v>
      </c>
      <c r="M15" s="31">
        <f t="shared" si="3"/>
        <v>4102</v>
      </c>
      <c r="N15" s="31">
        <f t="shared" si="3"/>
        <v>756</v>
      </c>
      <c r="O15" s="31">
        <f t="shared" si="3"/>
        <v>22710</v>
      </c>
      <c r="P15" s="31">
        <f t="shared" si="3"/>
        <v>-4430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26</v>
      </c>
      <c r="D17" s="31">
        <v>29</v>
      </c>
      <c r="E17" s="31"/>
      <c r="F17" s="31"/>
      <c r="G17" s="31"/>
      <c r="H17" s="31"/>
      <c r="I17" s="31"/>
      <c r="J17" s="31">
        <v>35</v>
      </c>
      <c r="K17" s="31">
        <v>17</v>
      </c>
      <c r="L17" s="31"/>
      <c r="M17" s="31">
        <f>SUM(E17:L17)</f>
        <v>52</v>
      </c>
      <c r="N17" s="31"/>
      <c r="O17" s="31">
        <f>+D17+M17+N17</f>
        <v>81</v>
      </c>
      <c r="P17" s="31">
        <f>+C17-O17</f>
        <v>-55</v>
      </c>
    </row>
    <row r="18" spans="1:16" ht="10.5">
      <c r="A18" s="5">
        <v>76</v>
      </c>
      <c r="B18" s="6" t="s">
        <v>35</v>
      </c>
      <c r="C18" s="31">
        <v>28</v>
      </c>
      <c r="D18" s="31">
        <v>35</v>
      </c>
      <c r="E18" s="31"/>
      <c r="F18" s="31"/>
      <c r="G18" s="31"/>
      <c r="H18" s="31"/>
      <c r="I18" s="31"/>
      <c r="J18" s="31">
        <v>18</v>
      </c>
      <c r="K18" s="31">
        <v>3</v>
      </c>
      <c r="L18" s="31"/>
      <c r="M18" s="31">
        <f>SUM(E18:L18)</f>
        <v>21</v>
      </c>
      <c r="N18" s="31">
        <v>1</v>
      </c>
      <c r="O18" s="31">
        <f>+D18+M18+N18</f>
        <v>57</v>
      </c>
      <c r="P18" s="31">
        <f>+C18-O18</f>
        <v>-29</v>
      </c>
    </row>
    <row r="19" spans="1:16" ht="10.5">
      <c r="A19" s="5">
        <v>94</v>
      </c>
      <c r="B19" s="6" t="s">
        <v>5</v>
      </c>
      <c r="C19" s="31">
        <v>3</v>
      </c>
      <c r="D19" s="31"/>
      <c r="E19" s="31"/>
      <c r="F19" s="31"/>
      <c r="G19" s="31"/>
      <c r="H19" s="31"/>
      <c r="I19" s="31"/>
      <c r="J19" s="31"/>
      <c r="K19" s="31">
        <v>5</v>
      </c>
      <c r="L19" s="31"/>
      <c r="M19" s="31">
        <f>SUM(E19:L19)</f>
        <v>5</v>
      </c>
      <c r="N19" s="31"/>
      <c r="O19" s="31">
        <f>+D19+M19+N19</f>
        <v>5</v>
      </c>
      <c r="P19" s="31">
        <f>+C19-O19</f>
        <v>-2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57</v>
      </c>
      <c r="D21" s="31">
        <f t="shared" si="4"/>
        <v>64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53</v>
      </c>
      <c r="K21" s="31">
        <f t="shared" si="4"/>
        <v>25</v>
      </c>
      <c r="L21" s="31">
        <f t="shared" si="4"/>
        <v>0</v>
      </c>
      <c r="M21" s="31">
        <f t="shared" si="4"/>
        <v>78</v>
      </c>
      <c r="N21" s="31">
        <f t="shared" si="4"/>
        <v>1</v>
      </c>
      <c r="O21" s="31">
        <f t="shared" si="4"/>
        <v>143</v>
      </c>
      <c r="P21" s="31">
        <f t="shared" si="4"/>
        <v>-86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18337</v>
      </c>
      <c r="D23" s="32">
        <f t="shared" si="5"/>
        <v>17916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25</v>
      </c>
      <c r="I23" s="32">
        <f t="shared" si="5"/>
        <v>2995</v>
      </c>
      <c r="J23" s="32">
        <f t="shared" si="5"/>
        <v>258</v>
      </c>
      <c r="K23" s="32">
        <f t="shared" si="5"/>
        <v>858</v>
      </c>
      <c r="L23" s="32">
        <f t="shared" si="5"/>
        <v>44</v>
      </c>
      <c r="M23" s="32">
        <f t="shared" si="5"/>
        <v>4180</v>
      </c>
      <c r="N23" s="32">
        <f t="shared" si="5"/>
        <v>757</v>
      </c>
      <c r="O23" s="32">
        <f t="shared" si="5"/>
        <v>22853</v>
      </c>
      <c r="P23" s="32">
        <f t="shared" si="5"/>
        <v>-4516</v>
      </c>
    </row>
    <row r="24" spans="1:16" s="9" customFormat="1" ht="10.5">
      <c r="A24" s="9" t="str">
        <f>+agosto!A24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6:A7"/>
    <mergeCell ref="B6:B7"/>
    <mergeCell ref="C6:C7"/>
    <mergeCell ref="D6:D7"/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I6:I7"/>
    <mergeCell ref="E6:E7"/>
    <mergeCell ref="F6:F7"/>
    <mergeCell ref="G6:G7"/>
    <mergeCell ref="H6:H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ignoredErrors>
    <ignoredError sqref="M8:M13 M17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30.710937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>
      <c r="A3" s="29" t="s">
        <v>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ht="10.5">
      <c r="A5" s="23"/>
      <c r="B5" s="23"/>
      <c r="C5" s="23"/>
      <c r="D5" s="23"/>
      <c r="E5" s="30" t="s">
        <v>8</v>
      </c>
      <c r="F5" s="30"/>
      <c r="G5" s="30"/>
      <c r="H5" s="30"/>
      <c r="I5" s="30"/>
      <c r="J5" s="30"/>
      <c r="K5" s="30"/>
      <c r="L5" s="30"/>
      <c r="M5" s="26" t="s">
        <v>8</v>
      </c>
      <c r="N5" s="26" t="s">
        <v>34</v>
      </c>
      <c r="O5" s="26" t="s">
        <v>46</v>
      </c>
      <c r="P5" s="26" t="s">
        <v>47</v>
      </c>
    </row>
    <row r="6" spans="1:16" ht="10.5" customHeight="1">
      <c r="A6" s="27" t="s">
        <v>0</v>
      </c>
      <c r="B6" s="27" t="s">
        <v>6</v>
      </c>
      <c r="C6" s="27" t="s">
        <v>7</v>
      </c>
      <c r="D6" s="27" t="s">
        <v>33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14</v>
      </c>
      <c r="J6" s="27" t="s">
        <v>13</v>
      </c>
      <c r="K6" s="27" t="s">
        <v>15</v>
      </c>
      <c r="L6" s="27" t="s">
        <v>16</v>
      </c>
      <c r="M6" s="27"/>
      <c r="N6" s="27"/>
      <c r="O6" s="27"/>
      <c r="P6" s="27"/>
    </row>
    <row r="7" spans="1:16" ht="11.2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0.5">
      <c r="A8" s="4">
        <v>67</v>
      </c>
      <c r="B8" s="3" t="s">
        <v>1</v>
      </c>
      <c r="C8" s="31">
        <v>3667</v>
      </c>
      <c r="D8" s="31">
        <v>3690</v>
      </c>
      <c r="E8" s="31"/>
      <c r="F8" s="31"/>
      <c r="G8" s="31"/>
      <c r="H8" s="31">
        <v>2</v>
      </c>
      <c r="I8" s="31">
        <v>892</v>
      </c>
      <c r="J8" s="31">
        <v>70</v>
      </c>
      <c r="K8" s="31"/>
      <c r="L8" s="31">
        <v>8</v>
      </c>
      <c r="M8" s="31">
        <f aca="true" t="shared" si="0" ref="M8:M13">SUM(E8:L8)</f>
        <v>972</v>
      </c>
      <c r="N8" s="31">
        <v>129</v>
      </c>
      <c r="O8" s="31">
        <f aca="true" t="shared" si="1" ref="O8:O13">D8+M8+N8</f>
        <v>4791</v>
      </c>
      <c r="P8" s="31">
        <f aca="true" t="shared" si="2" ref="P8:P13">+C8-O8</f>
        <v>-1124</v>
      </c>
    </row>
    <row r="9" spans="1:16" ht="10.5">
      <c r="A9" s="4">
        <v>78</v>
      </c>
      <c r="B9" s="3" t="s">
        <v>36</v>
      </c>
      <c r="C9" s="31">
        <v>3693</v>
      </c>
      <c r="D9" s="31">
        <v>4707</v>
      </c>
      <c r="E9" s="31"/>
      <c r="F9" s="31"/>
      <c r="G9" s="31"/>
      <c r="H9" s="31"/>
      <c r="I9" s="31">
        <v>1296</v>
      </c>
      <c r="J9" s="31">
        <v>27</v>
      </c>
      <c r="K9" s="31"/>
      <c r="L9" s="31"/>
      <c r="M9" s="31">
        <f t="shared" si="0"/>
        <v>1323</v>
      </c>
      <c r="N9" s="31">
        <v>1</v>
      </c>
      <c r="O9" s="31">
        <f t="shared" si="1"/>
        <v>6031</v>
      </c>
      <c r="P9" s="31">
        <f t="shared" si="2"/>
        <v>-2338</v>
      </c>
    </row>
    <row r="10" spans="1:16" ht="10.5">
      <c r="A10" s="4">
        <v>80</v>
      </c>
      <c r="B10" s="3" t="s">
        <v>2</v>
      </c>
      <c r="C10" s="31">
        <v>705</v>
      </c>
      <c r="D10" s="31">
        <v>410</v>
      </c>
      <c r="E10" s="31"/>
      <c r="F10" s="31"/>
      <c r="G10" s="31"/>
      <c r="H10" s="31"/>
      <c r="I10" s="31">
        <v>95</v>
      </c>
      <c r="J10" s="31"/>
      <c r="K10" s="31">
        <v>55</v>
      </c>
      <c r="L10" s="31">
        <v>1</v>
      </c>
      <c r="M10" s="31">
        <f t="shared" si="0"/>
        <v>151</v>
      </c>
      <c r="N10" s="31">
        <v>6</v>
      </c>
      <c r="O10" s="31">
        <f t="shared" si="1"/>
        <v>567</v>
      </c>
      <c r="P10" s="31">
        <f t="shared" si="2"/>
        <v>138</v>
      </c>
    </row>
    <row r="11" spans="1:16" ht="10.5">
      <c r="A11" s="5">
        <v>81</v>
      </c>
      <c r="B11" s="6" t="s">
        <v>50</v>
      </c>
      <c r="C11" s="31">
        <v>1437</v>
      </c>
      <c r="D11" s="31">
        <v>2357</v>
      </c>
      <c r="E11" s="31"/>
      <c r="F11" s="31"/>
      <c r="G11" s="31"/>
      <c r="H11" s="31">
        <v>20</v>
      </c>
      <c r="I11" s="31">
        <v>371</v>
      </c>
      <c r="J11" s="31">
        <v>7</v>
      </c>
      <c r="K11" s="31"/>
      <c r="L11" s="31">
        <v>2</v>
      </c>
      <c r="M11" s="31">
        <f t="shared" si="0"/>
        <v>400</v>
      </c>
      <c r="N11" s="31">
        <v>458</v>
      </c>
      <c r="O11" s="31">
        <f t="shared" si="1"/>
        <v>3215</v>
      </c>
      <c r="P11" s="31">
        <f t="shared" si="2"/>
        <v>-1778</v>
      </c>
    </row>
    <row r="12" spans="1:16" ht="10.5">
      <c r="A12" s="4">
        <v>99</v>
      </c>
      <c r="B12" s="3" t="s">
        <v>3</v>
      </c>
      <c r="C12" s="31">
        <v>4727</v>
      </c>
      <c r="D12" s="31">
        <v>2250</v>
      </c>
      <c r="E12" s="31"/>
      <c r="F12" s="31"/>
      <c r="G12" s="31"/>
      <c r="H12" s="31"/>
      <c r="I12" s="31">
        <v>414</v>
      </c>
      <c r="J12" s="31"/>
      <c r="K12" s="31">
        <v>880</v>
      </c>
      <c r="L12" s="31">
        <v>25</v>
      </c>
      <c r="M12" s="31">
        <f t="shared" si="0"/>
        <v>1319</v>
      </c>
      <c r="N12" s="31">
        <v>16</v>
      </c>
      <c r="O12" s="31">
        <f t="shared" si="1"/>
        <v>3585</v>
      </c>
      <c r="P12" s="31">
        <f t="shared" si="2"/>
        <v>1142</v>
      </c>
    </row>
    <row r="13" spans="1:16" ht="10.5">
      <c r="A13" s="4">
        <v>107</v>
      </c>
      <c r="B13" s="3" t="s">
        <v>4</v>
      </c>
      <c r="C13" s="31">
        <v>3737</v>
      </c>
      <c r="D13" s="31">
        <v>3725</v>
      </c>
      <c r="E13" s="31"/>
      <c r="F13" s="31"/>
      <c r="G13" s="31"/>
      <c r="H13" s="31">
        <v>13</v>
      </c>
      <c r="I13" s="31">
        <v>3</v>
      </c>
      <c r="J13" s="31">
        <v>82</v>
      </c>
      <c r="K13" s="31"/>
      <c r="L13" s="31">
        <v>25</v>
      </c>
      <c r="M13" s="31">
        <f t="shared" si="0"/>
        <v>123</v>
      </c>
      <c r="N13" s="31">
        <v>12</v>
      </c>
      <c r="O13" s="31">
        <f t="shared" si="1"/>
        <v>3860</v>
      </c>
      <c r="P13" s="31">
        <f t="shared" si="2"/>
        <v>-123</v>
      </c>
    </row>
    <row r="14" spans="1:16" ht="10.5">
      <c r="A14" s="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0.5">
      <c r="B15" s="3" t="s">
        <v>17</v>
      </c>
      <c r="C15" s="31">
        <f aca="true" t="shared" si="3" ref="C15:P15">SUM(C8:C13)</f>
        <v>17966</v>
      </c>
      <c r="D15" s="31">
        <f t="shared" si="3"/>
        <v>17139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35</v>
      </c>
      <c r="I15" s="31">
        <f t="shared" si="3"/>
        <v>3071</v>
      </c>
      <c r="J15" s="31">
        <f t="shared" si="3"/>
        <v>186</v>
      </c>
      <c r="K15" s="31">
        <f t="shared" si="3"/>
        <v>935</v>
      </c>
      <c r="L15" s="31">
        <f t="shared" si="3"/>
        <v>61</v>
      </c>
      <c r="M15" s="31">
        <f t="shared" si="3"/>
        <v>4288</v>
      </c>
      <c r="N15" s="31">
        <f t="shared" si="3"/>
        <v>622</v>
      </c>
      <c r="O15" s="31">
        <f t="shared" si="3"/>
        <v>22049</v>
      </c>
      <c r="P15" s="31">
        <f t="shared" si="3"/>
        <v>-4083</v>
      </c>
    </row>
    <row r="16" spans="3:16" ht="10.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0.5">
      <c r="A17" s="5">
        <v>63</v>
      </c>
      <c r="B17" s="6" t="s">
        <v>76</v>
      </c>
      <c r="C17" s="31">
        <v>19</v>
      </c>
      <c r="D17" s="31">
        <v>38</v>
      </c>
      <c r="E17" s="31"/>
      <c r="F17" s="31"/>
      <c r="G17" s="31"/>
      <c r="H17" s="31"/>
      <c r="I17" s="31"/>
      <c r="J17" s="31">
        <v>19</v>
      </c>
      <c r="K17" s="31">
        <v>39</v>
      </c>
      <c r="L17" s="31"/>
      <c r="M17" s="31">
        <f>SUM(E17:L17)</f>
        <v>58</v>
      </c>
      <c r="N17" s="31"/>
      <c r="O17" s="31">
        <f>+D17+M17+N17</f>
        <v>96</v>
      </c>
      <c r="P17" s="31">
        <f>+C17-O17</f>
        <v>-77</v>
      </c>
    </row>
    <row r="18" spans="1:16" ht="10.5">
      <c r="A18" s="5">
        <v>76</v>
      </c>
      <c r="B18" s="6" t="s">
        <v>35</v>
      </c>
      <c r="C18" s="31">
        <v>31</v>
      </c>
      <c r="D18" s="31">
        <v>23</v>
      </c>
      <c r="E18" s="31"/>
      <c r="F18" s="31"/>
      <c r="G18" s="31"/>
      <c r="H18" s="31"/>
      <c r="I18" s="31"/>
      <c r="J18" s="31">
        <v>23</v>
      </c>
      <c r="K18" s="31">
        <v>3</v>
      </c>
      <c r="L18" s="31"/>
      <c r="M18" s="31">
        <f>SUM(E18:L18)</f>
        <v>26</v>
      </c>
      <c r="N18" s="31"/>
      <c r="O18" s="31">
        <f>+D18+M18+N18</f>
        <v>49</v>
      </c>
      <c r="P18" s="31">
        <f>+C18-O18</f>
        <v>-18</v>
      </c>
    </row>
    <row r="19" spans="1:16" ht="10.5">
      <c r="A19" s="5">
        <v>94</v>
      </c>
      <c r="B19" s="6" t="s">
        <v>5</v>
      </c>
      <c r="C19" s="31">
        <v>0</v>
      </c>
      <c r="D19" s="31"/>
      <c r="E19" s="31"/>
      <c r="F19" s="31"/>
      <c r="G19" s="31"/>
      <c r="H19" s="31"/>
      <c r="I19" s="31"/>
      <c r="J19" s="31"/>
      <c r="K19" s="31">
        <v>31</v>
      </c>
      <c r="L19" s="31"/>
      <c r="M19" s="31">
        <f>SUM(E19:L19)</f>
        <v>31</v>
      </c>
      <c r="N19" s="31"/>
      <c r="O19" s="31">
        <f>+D19+M19+N19</f>
        <v>31</v>
      </c>
      <c r="P19" s="31">
        <f>+C19-O19</f>
        <v>-31</v>
      </c>
    </row>
    <row r="20" spans="1:16" ht="10.5">
      <c r="A20" s="5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10.5">
      <c r="B21" s="3" t="s">
        <v>18</v>
      </c>
      <c r="C21" s="31">
        <f aca="true" t="shared" si="4" ref="C21:P21">SUM(C17:C19)</f>
        <v>50</v>
      </c>
      <c r="D21" s="31">
        <f t="shared" si="4"/>
        <v>61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42</v>
      </c>
      <c r="K21" s="31">
        <f t="shared" si="4"/>
        <v>73</v>
      </c>
      <c r="L21" s="31">
        <f t="shared" si="4"/>
        <v>0</v>
      </c>
      <c r="M21" s="31">
        <f t="shared" si="4"/>
        <v>115</v>
      </c>
      <c r="N21" s="31">
        <f t="shared" si="4"/>
        <v>0</v>
      </c>
      <c r="O21" s="31">
        <f t="shared" si="4"/>
        <v>176</v>
      </c>
      <c r="P21" s="31">
        <f t="shared" si="4"/>
        <v>-126</v>
      </c>
    </row>
    <row r="22" spans="3:16" ht="10.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9" customFormat="1" ht="11.25" thickBot="1">
      <c r="A23" s="7"/>
      <c r="B23" s="8" t="s">
        <v>19</v>
      </c>
      <c r="C23" s="32">
        <f aca="true" t="shared" si="5" ref="C23:P23">+C15+C21</f>
        <v>18016</v>
      </c>
      <c r="D23" s="32">
        <f t="shared" si="5"/>
        <v>17200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35</v>
      </c>
      <c r="I23" s="32">
        <f t="shared" si="5"/>
        <v>3071</v>
      </c>
      <c r="J23" s="32">
        <f t="shared" si="5"/>
        <v>228</v>
      </c>
      <c r="K23" s="32">
        <f t="shared" si="5"/>
        <v>1008</v>
      </c>
      <c r="L23" s="32">
        <f t="shared" si="5"/>
        <v>61</v>
      </c>
      <c r="M23" s="32">
        <f t="shared" si="5"/>
        <v>4403</v>
      </c>
      <c r="N23" s="32">
        <f t="shared" si="5"/>
        <v>622</v>
      </c>
      <c r="O23" s="32">
        <f t="shared" si="5"/>
        <v>22225</v>
      </c>
      <c r="P23" s="32">
        <f t="shared" si="5"/>
        <v>-4209</v>
      </c>
    </row>
    <row r="24" spans="1:16" s="9" customFormat="1" ht="10.5">
      <c r="A24" s="9" t="str">
        <f>+septiembre!A24</f>
        <v>Fuente: Superintendencia de Salud, Archivos Maestros de Beneficiarios, Contratos y Cotizaciones. 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="9" customFormat="1" ht="10.5">
      <c r="A25" s="9" t="s">
        <v>20</v>
      </c>
    </row>
    <row r="26" s="9" customFormat="1" ht="10.5">
      <c r="A26" s="9" t="s">
        <v>21</v>
      </c>
    </row>
    <row r="27" spans="1:2" s="9" customFormat="1" ht="10.5">
      <c r="A27" s="3" t="s">
        <v>22</v>
      </c>
      <c r="B27" s="3"/>
    </row>
    <row r="28" ht="10.5">
      <c r="A28" s="3" t="s">
        <v>23</v>
      </c>
    </row>
    <row r="29" ht="10.5">
      <c r="A29" s="3" t="s">
        <v>24</v>
      </c>
    </row>
    <row r="30" ht="10.5">
      <c r="A30" s="3" t="s">
        <v>25</v>
      </c>
    </row>
    <row r="31" ht="10.5">
      <c r="A31" s="3" t="s">
        <v>26</v>
      </c>
    </row>
    <row r="32" ht="10.5">
      <c r="A32" s="3" t="s">
        <v>27</v>
      </c>
    </row>
    <row r="33" ht="10.5">
      <c r="A33" s="3" t="s">
        <v>28</v>
      </c>
    </row>
    <row r="34" ht="10.5">
      <c r="A34" s="3" t="s">
        <v>29</v>
      </c>
    </row>
    <row r="35" ht="10.5">
      <c r="A35" s="3" t="s">
        <v>30</v>
      </c>
    </row>
    <row r="36" ht="10.5">
      <c r="A36" s="3" t="s">
        <v>31</v>
      </c>
    </row>
    <row r="37" ht="10.5">
      <c r="A37" s="3" t="s">
        <v>32</v>
      </c>
    </row>
    <row r="38" ht="10.5">
      <c r="A38" s="3" t="s">
        <v>48</v>
      </c>
    </row>
    <row r="39" ht="10.5">
      <c r="A39" s="3" t="s">
        <v>49</v>
      </c>
    </row>
  </sheetData>
  <sheetProtection/>
  <mergeCells count="19">
    <mergeCell ref="A2:P2"/>
    <mergeCell ref="A3:P3"/>
    <mergeCell ref="J6:J7"/>
    <mergeCell ref="K6:K7"/>
    <mergeCell ref="L6:L7"/>
    <mergeCell ref="E5:L5"/>
    <mergeCell ref="M5:M7"/>
    <mergeCell ref="N5:N7"/>
    <mergeCell ref="O5:O7"/>
    <mergeCell ref="P5:P7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2010-10-07T20:09:17Z</cp:lastPrinted>
  <dcterms:created xsi:type="dcterms:W3CDTF">2002-12-03T17:58:47Z</dcterms:created>
  <dcterms:modified xsi:type="dcterms:W3CDTF">2021-02-22T19:15:28Z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