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410" windowHeight="4455" tabRatio="589" activeTab="0"/>
  </bookViews>
  <sheets>
    <sheet name="Indice" sheetId="1" r:id="rId1"/>
    <sheet name="morbilidad por prestadores" sheetId="2" r:id="rId2"/>
    <sheet name="morbilidad mujer por prestador" sheetId="3" r:id="rId3"/>
    <sheet name="morbilidad hombre por prestador" sheetId="4" r:id="rId4"/>
    <sheet name="morbilidad mujer por edad" sheetId="5" r:id="rId5"/>
    <sheet name="morbilidad hombre por edad" sheetId="6" r:id="rId6"/>
    <sheet name="20 patologías en mujeres" sheetId="7" r:id="rId7"/>
    <sheet name="20 patologías en hombres" sheetId="8" r:id="rId8"/>
    <sheet name="lista mujeres por causas y edad" sheetId="9" r:id="rId9"/>
    <sheet name="lista hombres por causas y edad" sheetId="10" r:id="rId10"/>
    <sheet name="lista mujeres x tasas" sheetId="11" r:id="rId11"/>
    <sheet name="lista hombres x tasas" sheetId="12" r:id="rId12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_xlnm.Print_Area" localSheetId="7">'20 patologías en hombres'!$A$2:$F$44</definedName>
    <definedName name="_xlnm.Print_Area" localSheetId="6">'20 patologías en mujeres'!$A$2:$F$43</definedName>
    <definedName name="_xlnm.Print_Area" localSheetId="9">'lista hombres por causas y edad'!$A$5:$J$63</definedName>
    <definedName name="_xlnm.Print_Area" localSheetId="8">'lista mujeres por causas y edad'!$A$5:$J$71</definedName>
    <definedName name="_xlnm.Print_Area" localSheetId="5">'morbilidad hombre por edad'!$A$5:$P$28</definedName>
    <definedName name="_xlnm.Print_Area" localSheetId="3">'morbilidad hombre por prestador'!$A$3:$H$27</definedName>
    <definedName name="_xlnm.Print_Area" localSheetId="4">'morbilidad mujer por edad'!$A$5:$P$28</definedName>
    <definedName name="_xlnm.Print_Area" localSheetId="2">'morbilidad mujer por prestador'!$A$3:$H$26</definedName>
    <definedName name="_xlnm.Print_Area" localSheetId="1">'morbilidad por prestadores'!$A$2:$H$30</definedName>
  </definedNames>
  <calcPr fullCalcOnLoad="1"/>
</workbook>
</file>

<file path=xl/sharedStrings.xml><?xml version="1.0" encoding="utf-8"?>
<sst xmlns="http://schemas.openxmlformats.org/spreadsheetml/2006/main" count="1086" uniqueCount="275">
  <si>
    <t>Femenino</t>
  </si>
  <si>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</si>
  <si>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</si>
  <si>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</si>
  <si>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</si>
  <si>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</si>
  <si>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</si>
  <si>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</si>
  <si>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</si>
  <si>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</si>
  <si>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</si>
  <si>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</si>
  <si>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</si>
  <si>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</si>
  <si>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</si>
  <si>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</si>
  <si>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</si>
  <si>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</si>
  <si>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Factores que influyen en el estado de salud y contacto con los servicios de salud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</si>
  <si>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</si>
  <si>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</si>
  <si>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</si>
  <si>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</si>
  <si>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</si>
  <si>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</si>
  <si>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</si>
  <si>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</si>
  <si>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</si>
  <si>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</si>
  <si>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</si>
  <si>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</si>
  <si>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</si>
  <si>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</si>
  <si>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</si>
  <si>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</si>
  <si>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</si>
  <si>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</si>
  <si>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</si>
  <si>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</si>
  <si>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</si>
  <si>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</si>
  <si>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</si>
  <si>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</si>
  <si>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</si>
  <si>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</si>
  <si>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</si>
  <si>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</si>
  <si>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</si>
  <si>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</si>
  <si>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</si>
  <si>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</si>
  <si>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</si>
  <si>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</si>
  <si>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</si>
  <si>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</si>
  <si>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</si>
  <si>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</si>
  <si>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</si>
  <si>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</si>
  <si>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</si>
  <si>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</si>
  <si>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</si>
  <si>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</si>
  <si>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</si>
  <si>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</si>
  <si>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</si>
  <si>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</si>
  <si>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</si>
  <si>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</si>
  <si>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</si>
  <si>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</si>
  <si>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</si>
  <si>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</si>
  <si>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</si>
  <si>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</si>
  <si>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</si>
  <si>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</si>
  <si>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</si>
  <si>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</si>
  <si>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</si>
  <si>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</si>
  <si>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</si>
  <si>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</si>
  <si>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</si>
  <si>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</si>
  <si>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</si>
  <si>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</si>
  <si>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</si>
  <si>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</si>
  <si>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</si>
  <si>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</si>
  <si>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</si>
  <si>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</si>
  <si>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</si>
  <si>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</si>
  <si>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</si>
  <si>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</si>
  <si>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</si>
  <si>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</si>
  <si>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</si>
  <si>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</si>
  <si>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</si>
  <si>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P00-P96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</si>
  <si>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</si>
  <si>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</si>
  <si>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</si>
  <si>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</si>
  <si>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</si>
  <si>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</si>
  <si>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</si>
  <si>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</si>
  <si>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</si>
  <si>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</si>
  <si>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</si>
  <si>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</si>
  <si>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</si>
  <si>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</si>
  <si>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</si>
  <si>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</si>
  <si>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</si>
  <si>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</si>
  <si>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</si>
  <si>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</si>
  <si>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</si>
  <si>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</si>
  <si>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</si>
  <si>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</si>
  <si>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</si>
  <si>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</si>
  <si>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R00-R99</t>
  </si>
  <si>
    <t>Síntomas, signos y hallazgos anormales y de laboratorio no clasificados en otra parte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</si>
  <si>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</si>
  <si>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</si>
  <si>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</si>
  <si>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</si>
  <si>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</si>
  <si>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</si>
  <si>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</si>
  <si>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</si>
  <si>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</si>
  <si>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</si>
  <si>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</si>
  <si>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</si>
  <si>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</si>
  <si>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</si>
  <si>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</si>
  <si>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</si>
  <si>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</si>
  <si>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T20-T32</t>
  </si>
  <si>
    <t>Quemaduras y corrosiones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</si>
  <si>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</si>
  <si>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</si>
  <si>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</si>
  <si>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</si>
  <si>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</si>
  <si>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</si>
  <si>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</si>
  <si>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</si>
  <si>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</si>
  <si>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</si>
  <si>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>B20-B24</t>
  </si>
  <si>
    <t>Factores que influyen en la salud y contacto con los servicios de salud</t>
  </si>
  <si>
    <t>Z0-Z99</t>
  </si>
  <si>
    <t>Hepatitis viral</t>
  </si>
  <si>
    <t>B15-B19</t>
  </si>
  <si>
    <t>Tuberculosis</t>
  </si>
  <si>
    <t>A15-A19</t>
  </si>
  <si>
    <t>TOTAL</t>
  </si>
  <si>
    <t>GRUPOS DE EDAD</t>
  </si>
  <si>
    <t>*Fracturas</t>
  </si>
  <si>
    <t>**Luxaciones, esguinces y torceduras</t>
  </si>
  <si>
    <t>CAUSAS</t>
  </si>
  <si>
    <t>FEMENINO</t>
  </si>
  <si>
    <t>MASCULINO</t>
  </si>
  <si>
    <t>Código</t>
  </si>
  <si>
    <t>Síntomas, signos y hallazgos anormales clínicos y de laboratorio</t>
  </si>
  <si>
    <t>Enfermedades de la sangre y de los órganos hematopoyéticos e inmuntario</t>
  </si>
  <si>
    <t>Causas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</si>
  <si>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</si>
  <si>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</si>
  <si>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</si>
  <si>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</si>
  <si>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</si>
  <si>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</si>
  <si>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Tumor maligno del cuello uterino</t>
  </si>
  <si>
    <t>Tumor maligno de la próstata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</si>
  <si>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</si>
  <si>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</si>
  <si>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</si>
  <si>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</si>
  <si>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</si>
  <si>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</si>
  <si>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Tumor maligno rectosigmoideo, recto y ano</t>
  </si>
  <si>
    <t>Síntomas, signos y hallazgos anormales clínicos y de laboratorio, no clasificados en otra parte</t>
  </si>
  <si>
    <t>Enfermedades crónicas de las amígdalas y adenoides</t>
  </si>
  <si>
    <t>Nombre de la Hoja</t>
  </si>
  <si>
    <t>Nombre de los cuadros</t>
  </si>
  <si>
    <t>:</t>
  </si>
  <si>
    <t>Otras causas</t>
  </si>
  <si>
    <t>Códigos de luxaciones, esguinces y torceduras **S03,S13,S23,S33,S43,S53,S63,S73,S83,S93 y T03</t>
  </si>
  <si>
    <t>MORBILIDAD HOSPITALARIA POR CAPITULO DE CAUSAS EN MUJERES SEGUN GRUPOS DE EDAD</t>
  </si>
  <si>
    <t>MORBILIDAD HOSPITALARIA POR CAPITULO DE CAUSAS EN HOMBRES SEGUN GRUPOS DE EDAD</t>
  </si>
  <si>
    <t>morbilidad por prestadores</t>
  </si>
  <si>
    <t>morbilidad mujer por prestadores</t>
  </si>
  <si>
    <t>morbilidad hombre por prestador</t>
  </si>
  <si>
    <t>morbilidad mujer por edad</t>
  </si>
  <si>
    <t>morbilidad hombre por edad</t>
  </si>
  <si>
    <t>20 patologías en mujeres</t>
  </si>
  <si>
    <t>20 patologías en hombres</t>
  </si>
  <si>
    <t>lista mujeres por causas y edad</t>
  </si>
  <si>
    <t>lista hombres por causas y edad</t>
  </si>
  <si>
    <t>Volver</t>
  </si>
  <si>
    <t>Sin clasificar</t>
  </si>
  <si>
    <t>Infecciones respiratorias agudas vías aéreas inferiores</t>
  </si>
  <si>
    <t>Infecciones respiratorias agudas vías aéreas superiores</t>
  </si>
  <si>
    <t xml:space="preserve">Capítulo de causas de morbilidad, según la Clasificación Internacional de Enfermedades en su versión N° 10 (CIE-10), de acuerdo a la clasificación efectuada por las Isapres. </t>
  </si>
  <si>
    <t xml:space="preserve">Nota: Estas cifras son provisionales, no auditadas por esta Superintendencia.  </t>
  </si>
  <si>
    <t>Causas de morbilidad, según códigos de la Clasificación Internacional de Enfermedades en su versión N° 10 (CIE-10), conforme a la clasificación efectuada por las Isapres.</t>
  </si>
  <si>
    <t xml:space="preserve">Códigos de fracturas * S02,S12,S22,S32,S42,S52,S62,S72,S82,S92, T02,T08,T10 y T12.    </t>
  </si>
  <si>
    <t>Indice de Egresos Hospitalarios del Sistema Isapre del año 2002</t>
  </si>
  <si>
    <t>MORBILIDAD HOSPITALARIA POR CAPITULO DE CAUSAS SEGUN PRESTADORES, AÑO 2002</t>
  </si>
  <si>
    <t>Fuente: Superintendencia de Isapres, Archivo Maestro de Egresos Hospitalarios del año 2002 (AMEH-2002).</t>
  </si>
  <si>
    <t>Enfermedades del oido y de la apófisis mastoides</t>
  </si>
  <si>
    <t>Enfermedades de la sangre y de los órganos hematopoyéticos y ciertos trastornos que afectan el sistema inmuntario</t>
  </si>
  <si>
    <t>MORBILIDAD HOSPITALARIA POR CAPITULO DE CAUSAS EN MUJERES SEGUN PRESTADORES, AÑO 2002</t>
  </si>
  <si>
    <t>MORBILIDAD HOSPITALARIA POR CAPITULO DE CAUSAS EN HOMBRES SEGUN PRESTADORES, AÑO 2002</t>
  </si>
  <si>
    <t>Traumatismos, envenenamientos y de causas externas</t>
  </si>
  <si>
    <t>AÑO 2002</t>
  </si>
  <si>
    <t>VEINTE PRINCIPALES CAUSAS DE MORBILIDAD HOSPITALARIA EN MUJERES, AÑO 2002</t>
  </si>
  <si>
    <t>Tumor maligno de tráquea, bronquios y pulmón</t>
  </si>
  <si>
    <t>Tumor maligno de ovario</t>
  </si>
  <si>
    <t>Enfermedades sistema osteomuscular y tejido conjuntivo</t>
  </si>
  <si>
    <t>Traumatismos, envenenamientos y consecuencias de causas externas</t>
  </si>
  <si>
    <t>Luxaciones, esguinces y torceduras</t>
  </si>
  <si>
    <t>N00-N39</t>
  </si>
  <si>
    <t>Enfermedades sistema genitourinario</t>
  </si>
  <si>
    <t>Infecciones respiratorias agudas vías aereas superiores</t>
  </si>
  <si>
    <t>Síntomas, signos y hallazgos anormales y de laboratorio</t>
  </si>
  <si>
    <t>VEINTE PRINCIPALES CAUSAS DE MORBILIDAD HOSPITALARIA EN HOMBRES, AÑO 2002</t>
  </si>
  <si>
    <t>Tumor maligno tráquea, bronquios y pulmón</t>
  </si>
  <si>
    <t>Tumor maligno de testículo</t>
  </si>
  <si>
    <t>Ciertas afecciones originadas en el período perinatal</t>
  </si>
  <si>
    <t>Infecciones respiratorias agudas vías aereas inferiores</t>
  </si>
  <si>
    <t>Códigos CIE-10</t>
  </si>
  <si>
    <t>Tasa por 100.000 hombres</t>
  </si>
  <si>
    <t>Morbilidad hospitalaria por capítulo de causas según prestadores, año 2002</t>
  </si>
  <si>
    <t>Morbilidad hospitalaria por capítulo de causas en mujeres según prestadores, año 2002</t>
  </si>
  <si>
    <t>Morbilidad hospitalaria por capítulo de causas en hombres según prestadores, año 2002</t>
  </si>
  <si>
    <t>Morbilidad hospitalaria por capítulo de causas en mujeres según grupos de edad, año 2002</t>
  </si>
  <si>
    <t>Morbilidad hospitalaria por capítulo de causas en hombres según grupos de edad, año 2002</t>
  </si>
  <si>
    <t>Veinte principales causas de morbilidad hospitalaria en mujeres, año 2002</t>
  </si>
  <si>
    <t>Veinte principales causas de morbilidad hospitalaria en hombres, año 2002</t>
  </si>
  <si>
    <t xml:space="preserve">Lista ampliada de morbilidad en mujeres según causas y grupos de edad, año 2002 </t>
  </si>
  <si>
    <t>Lista ampliada de morbilidad en hombres según causas y grupos de edad, año 2002</t>
  </si>
  <si>
    <t xml:space="preserve">Enfermedad por virus de la inmunodeficiencia humana (VIH) </t>
  </si>
  <si>
    <t xml:space="preserve">LISTA AMPLIADA DE MORBILIDAD EN MUJERES SEGUN CAUSAS Y GRUPOS DE EDAD, AÑO 2002 </t>
  </si>
  <si>
    <t xml:space="preserve">LISTA AMPLIADA DE MORBILIDAD EN HOMBRES SEGUN CAUSAS Y GRUPOS DE EDAD, AÑO 2002 </t>
  </si>
  <si>
    <t xml:space="preserve">Lista ampliada de morbilidad en mujeres x 100.000, según causas y grupos de edad, año 2002 </t>
  </si>
  <si>
    <t>Lista ampliada de morbilidad en hombres x 100.000, según causas y grupos de edad, año 2002</t>
  </si>
  <si>
    <t>&lt; 1</t>
  </si>
  <si>
    <t>Q00-Q26</t>
  </si>
  <si>
    <t xml:space="preserve">* S02,S12,S22,S32,S42,S52,S62,S72,S82,S92,T02,T08,T10 y T12    </t>
  </si>
  <si>
    <t xml:space="preserve">Tasa de egresos alta </t>
  </si>
  <si>
    <t>**S03,S13,S23,S33,S43,S53,S63,S73,S83,S93 y T03</t>
  </si>
  <si>
    <t xml:space="preserve">Tasa de egresos media </t>
  </si>
  <si>
    <t xml:space="preserve">Tasa de egresos baja </t>
  </si>
  <si>
    <t>Tasa de egresos por 100.000 beneficiarias</t>
  </si>
  <si>
    <t>lista mujeres por tasas</t>
  </si>
  <si>
    <t>lista hombres por tasas</t>
  </si>
  <si>
    <t xml:space="preserve">LISTA AMPLIADA DE MORBILIDAD EN MUJERES POR TASAS, SEGUN CAUSAS Y GRUPOS DE EDAD, AÑO 2002 </t>
  </si>
  <si>
    <t>Tasas de egresos por 100.000 beneficiarios</t>
  </si>
  <si>
    <t>-</t>
  </si>
  <si>
    <t>Tu benigno de la mama</t>
  </si>
  <si>
    <t xml:space="preserve">LISTA AMPLIADA DE MORBILIDAD EN HOMBRES POR TASAS, SEGUN CAUSAS Y GRUPOS DE EDAD, AÑO 2002 </t>
  </si>
  <si>
    <t>Tasa por 100.000 mujeres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</si>
</sst>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Ch$&quot;#,##0_);\(&quot;Ch$&quot;#,##0\)"/>
    <numFmt numFmtId="188" formatCode="&quot;Ch$&quot;#,##0_);[Red]\(&quot;Ch$&quot;#,##0\)"/>
    <numFmt numFmtId="189" formatCode="&quot;Ch$&quot;#,##0.00_);\(&quot;Ch$&quot;#,##0.00\)"/>
    <numFmt numFmtId="190" formatCode="&quot;Ch$&quot;#,##0.00_);[Red]\(&quot;Ch$&quot;#,##0.00\)"/>
    <numFmt numFmtId="191" formatCode="_(&quot;Ch$&quot;* #,##0_);_(&quot;Ch$&quot;* \(#,##0\);_(&quot;Ch$&quot;* &quot;-&quot;_);_(@_)"/>
    <numFmt numFmtId="192" formatCode="_(&quot;Ch$&quot;* #,##0.00_);_(&quot;Ch$&quot;* \(#,##0.00\);_(&quot;Ch$&quot;* &quot;-&quot;??_);_(@_)"/>
    <numFmt numFmtId="193" formatCode="&quot;$&quot;#,##0;&quot;$&quot;\-#,##0"/>
    <numFmt numFmtId="194" formatCode="&quot;$&quot;#,##0;[Red]&quot;$&quot;\-#,##0"/>
    <numFmt numFmtId="195" formatCode="&quot;$&quot;#,##0.00;&quot;$&quot;\-#,##0.00"/>
    <numFmt numFmtId="196" formatCode="&quot;$&quot;#,##0.00;[Red]&quot;$&quot;\-#,##0.00"/>
    <numFmt numFmtId="197" formatCode="_ &quot;$&quot;* #,##0_ ;_ &quot;$&quot;* \-#,##0_ ;_ &quot;$&quot;* &quot;-&quot;_ ;_ @_ "/>
    <numFmt numFmtId="198" formatCode="_ * #,##0_ ;_ * \-#,##0_ ;_ * &quot;-&quot;_ ;_ @_ "/>
    <numFmt numFmtId="199" formatCode="_ &quot;$&quot;* #,##0.00_ ;_ &quot;$&quot;* \-#,##0.00_ ;_ &quot;$&quot;* &quot;-&quot;??_ ;_ @_ "/>
    <numFmt numFmtId="200" formatCode="_ * #,##0.00_ ;_ * \-#,##0.00_ ;_ * &quot;-&quot;??_ ;_ @_ "/>
    <numFmt numFmtId="201" formatCode="#,##0\ &quot;Pts&quot;;\-#,##0\ &quot;Pts&quot;"/>
    <numFmt numFmtId="202" formatCode="#,##0\ &quot;Pts&quot;;[Red]\-#,##0\ &quot;Pts&quot;"/>
    <numFmt numFmtId="203" formatCode="#,##0.00\ &quot;Pts&quot;;\-#,##0.00\ &quot;Pts&quot;"/>
    <numFmt numFmtId="204" formatCode="#,##0.00\ &quot;Pts&quot;;[Red]\-#,##0.00\ &quot;Pts&quot;"/>
    <numFmt numFmtId="205" formatCode="_-* #,##0\ &quot;Pts&quot;_-;\-* #,##0\ &quot;Pts&quot;_-;_-* &quot;-&quot;\ &quot;Pts&quot;_-;_-@_-"/>
    <numFmt numFmtId="206" formatCode="_-* #,##0\ _P_t_s_-;\-* #,##0\ _P_t_s_-;_-* &quot;-&quot;\ _P_t_s_-;_-@_-"/>
    <numFmt numFmtId="207" formatCode="_-* #,##0.00\ &quot;Pts&quot;_-;\-* #,##0.00\ &quot;Pts&quot;_-;_-* &quot;-&quot;??\ &quot;Pts&quot;_-;_-@_-"/>
    <numFmt numFmtId="208" formatCode="_-* #,##0.00\ _P_t_s_-;\-* #,##0.00\ _P_t_s_-;_-* &quot;-&quot;??\ _P_t_s_-;_-@_-"/>
    <numFmt numFmtId="209" formatCode="&quot;Peso&quot;#,##0;\-&quot;Peso&quot;#,##0"/>
    <numFmt numFmtId="210" formatCode="&quot;Peso&quot;#,##0;[Red]\-&quot;Peso&quot;#,##0"/>
    <numFmt numFmtId="211" formatCode="&quot;Peso&quot;#,##0.00;\-&quot;Peso&quot;#,##0.00"/>
    <numFmt numFmtId="212" formatCode="&quot;Peso&quot;#,##0.00;[Red]\-&quot;Peso&quot;#,##0.00"/>
    <numFmt numFmtId="213" formatCode="_-&quot;Peso&quot;* #,##0_-;\-&quot;Peso&quot;* #,##0_-;_-&quot;Peso&quot;* &quot;-&quot;_-;_-@_-"/>
    <numFmt numFmtId="214" formatCode="_-&quot;Peso&quot;* #,##0.00_-;\-&quot;Peso&quot;* #,##0.00_-;_-&quot;Peso&quot;* &quot;-&quot;??_-;_-@_-"/>
    <numFmt numFmtId="215" formatCode="General_)"/>
    <numFmt numFmtId="216" formatCode="#,##0.0_);\(#,##0.0\)"/>
    <numFmt numFmtId="217" formatCode="0.0_)"/>
    <numFmt numFmtId="218" formatCode="_ * #,##0.0_ ;_ * \-#,##0.0_ ;_ * &quot;-&quot;??_ ;_ @_ "/>
    <numFmt numFmtId="219" formatCode="_ * #,##0_ ;_ * \-#,##0_ ;_ * &quot;-&quot;??_ ;_ @_ "/>
    <numFmt numFmtId="220" formatCode="#,##0.0"/>
    <numFmt numFmtId="221" formatCode="0_)"/>
    <numFmt numFmtId="222" formatCode="#,##0.0000_);\(#,##0.0000\)"/>
    <numFmt numFmtId="223" formatCode="_ * #,##0.000_ ;_ * \-#,##0.000_ ;_ * &quot;-&quot;??_ ;_ @_ "/>
    <numFmt numFmtId="224" formatCode="_ * #,##0.0000_ ;_ * \-#,##0.0000_ ;_ * &quot;-&quot;??_ ;_ @_ "/>
    <numFmt numFmtId="225" formatCode="_(* #,##0.0000_);_(* \(#,##0.0000\);_(* &quot;-&quot;????_);_(@_)"/>
    <numFmt numFmtId="226" formatCode="#,##0_);\(#,##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.6"/>
      <color indexed="12"/>
      <name val="TIMES"/>
      <family val="0"/>
    </font>
    <font>
      <sz val="12"/>
      <name val="TIMES"/>
      <family val="0"/>
    </font>
    <font>
      <sz val="10"/>
      <name val="Helv"/>
      <family val="0"/>
    </font>
    <font>
      <sz val="8.5"/>
      <name val="Arial"/>
      <family val="2"/>
    </font>
    <font>
      <b/>
      <sz val="10.5"/>
      <color indexed="63"/>
      <name val="Arial"/>
      <family val="2"/>
    </font>
    <font>
      <b/>
      <u val="single"/>
      <sz val="8.5"/>
      <name val="Arial"/>
      <family val="2"/>
    </font>
    <font>
      <b/>
      <sz val="8.5"/>
      <name val="Arial"/>
      <family val="2"/>
    </font>
    <font>
      <u val="single"/>
      <sz val="8.5"/>
      <name val="Arial"/>
      <family val="2"/>
    </font>
    <font>
      <sz val="8.5"/>
      <color indexed="9"/>
      <name val="Arial"/>
      <family val="2"/>
    </font>
    <font>
      <b/>
      <u val="single"/>
      <sz val="10"/>
      <color indexed="63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15" fontId="4" fillId="0" borderId="0">
      <alignment/>
      <protection/>
    </xf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37" fontId="6" fillId="0" borderId="0" xfId="23" applyFont="1">
      <alignment/>
      <protection/>
    </xf>
    <xf numFmtId="37" fontId="6" fillId="0" borderId="1" xfId="23" applyFont="1" applyBorder="1">
      <alignment/>
      <protection/>
    </xf>
    <xf numFmtId="37" fontId="8" fillId="0" borderId="0" xfId="20" applyFont="1" applyAlignment="1">
      <alignment/>
    </xf>
    <xf numFmtId="37" fontId="9" fillId="0" borderId="0" xfId="23" applyFont="1">
      <alignment/>
      <protection/>
    </xf>
    <xf numFmtId="37" fontId="10" fillId="0" borderId="0" xfId="2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9" fontId="6" fillId="0" borderId="2" xfId="0" applyNumberFormat="1" applyFont="1" applyBorder="1" applyAlignment="1">
      <alignment/>
    </xf>
    <xf numFmtId="9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9" fontId="6" fillId="0" borderId="4" xfId="0" applyNumberFormat="1" applyFont="1" applyBorder="1" applyAlignment="1">
      <alignment/>
    </xf>
    <xf numFmtId="0" fontId="11" fillId="2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9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72" fontId="6" fillId="0" borderId="0" xfId="24" applyNumberFormat="1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72" fontId="6" fillId="0" borderId="9" xfId="24" applyNumberFormat="1" applyFont="1" applyBorder="1" applyAlignment="1">
      <alignment/>
    </xf>
    <xf numFmtId="172" fontId="6" fillId="0" borderId="10" xfId="24" applyNumberFormat="1" applyFont="1" applyBorder="1" applyAlignment="1">
      <alignment/>
    </xf>
    <xf numFmtId="171" fontId="6" fillId="0" borderId="6" xfId="15" applyNumberFormat="1" applyFont="1" applyBorder="1" applyAlignment="1">
      <alignment/>
    </xf>
    <xf numFmtId="172" fontId="6" fillId="0" borderId="11" xfId="24" applyNumberFormat="1" applyFont="1" applyBorder="1" applyAlignment="1">
      <alignment/>
    </xf>
    <xf numFmtId="171" fontId="6" fillId="0" borderId="0" xfId="15" applyNumberFormat="1" applyFont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72" fontId="6" fillId="0" borderId="3" xfId="24" applyNumberFormat="1" applyFont="1" applyBorder="1" applyAlignment="1">
      <alignment/>
    </xf>
    <xf numFmtId="0" fontId="6" fillId="0" borderId="12" xfId="0" applyFont="1" applyBorder="1" applyAlignment="1">
      <alignment/>
    </xf>
    <xf numFmtId="172" fontId="6" fillId="0" borderId="0" xfId="0" applyNumberFormat="1" applyFont="1" applyAlignment="1">
      <alignment/>
    </xf>
    <xf numFmtId="171" fontId="6" fillId="0" borderId="4" xfId="15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9" fontId="6" fillId="0" borderId="10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9" fontId="6" fillId="2" borderId="4" xfId="0" applyNumberFormat="1" applyFont="1" applyFill="1" applyBorder="1" applyAlignment="1">
      <alignment/>
    </xf>
    <xf numFmtId="9" fontId="6" fillId="0" borderId="3" xfId="24" applyFont="1" applyBorder="1" applyAlignment="1">
      <alignment/>
    </xf>
    <xf numFmtId="9" fontId="6" fillId="0" borderId="14" xfId="0" applyNumberFormat="1" applyFont="1" applyBorder="1" applyAlignment="1">
      <alignment/>
    </xf>
    <xf numFmtId="9" fontId="6" fillId="0" borderId="15" xfId="24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171" fontId="9" fillId="2" borderId="0" xfId="15" applyNumberFormat="1" applyFont="1" applyFill="1" applyBorder="1" applyAlignment="1">
      <alignment/>
    </xf>
    <xf numFmtId="172" fontId="9" fillId="2" borderId="0" xfId="24" applyNumberFormat="1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2" borderId="0" xfId="0" applyFont="1" applyFill="1" applyAlignment="1">
      <alignment/>
    </xf>
    <xf numFmtId="0" fontId="13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3" fontId="13" fillId="3" borderId="17" xfId="0" applyNumberFormat="1" applyFont="1" applyFill="1" applyBorder="1" applyAlignment="1">
      <alignment/>
    </xf>
    <xf numFmtId="9" fontId="13" fillId="3" borderId="17" xfId="0" applyNumberFormat="1" applyFont="1" applyFill="1" applyBorder="1" applyAlignment="1">
      <alignment/>
    </xf>
    <xf numFmtId="0" fontId="13" fillId="3" borderId="5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/>
    </xf>
    <xf numFmtId="9" fontId="13" fillId="3" borderId="20" xfId="24" applyFont="1" applyFill="1" applyBorder="1" applyAlignment="1">
      <alignment/>
    </xf>
    <xf numFmtId="0" fontId="11" fillId="3" borderId="17" xfId="0" applyFont="1" applyFill="1" applyBorder="1" applyAlignment="1">
      <alignment/>
    </xf>
    <xf numFmtId="171" fontId="11" fillId="3" borderId="17" xfId="15" applyNumberFormat="1" applyFont="1" applyFill="1" applyBorder="1" applyAlignment="1">
      <alignment/>
    </xf>
    <xf numFmtId="9" fontId="11" fillId="3" borderId="17" xfId="0" applyNumberFormat="1" applyFont="1" applyFill="1" applyBorder="1" applyAlignment="1">
      <alignment/>
    </xf>
    <xf numFmtId="9" fontId="11" fillId="3" borderId="20" xfId="0" applyNumberFormat="1" applyFont="1" applyFill="1" applyBorder="1" applyAlignment="1">
      <alignment/>
    </xf>
    <xf numFmtId="0" fontId="11" fillId="3" borderId="21" xfId="0" applyFont="1" applyFill="1" applyBorder="1" applyAlignment="1">
      <alignment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/>
    </xf>
    <xf numFmtId="3" fontId="13" fillId="3" borderId="4" xfId="0" applyNumberFormat="1" applyFont="1" applyFill="1" applyBorder="1" applyAlignment="1">
      <alignment/>
    </xf>
    <xf numFmtId="172" fontId="13" fillId="3" borderId="10" xfId="24" applyNumberFormat="1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3" fillId="3" borderId="2" xfId="0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11" fillId="3" borderId="22" xfId="0" applyFont="1" applyFill="1" applyBorder="1" applyAlignment="1">
      <alignment/>
    </xf>
    <xf numFmtId="16" fontId="13" fillId="3" borderId="2" xfId="0" applyNumberFormat="1" applyFont="1" applyFill="1" applyBorder="1" applyAlignment="1" quotePrefix="1">
      <alignment horizontal="center"/>
    </xf>
    <xf numFmtId="17" fontId="13" fillId="3" borderId="2" xfId="0" applyNumberFormat="1" applyFont="1" applyFill="1" applyBorder="1" applyAlignment="1" quotePrefix="1">
      <alignment horizontal="center"/>
    </xf>
    <xf numFmtId="0" fontId="13" fillId="3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171" fontId="13" fillId="3" borderId="16" xfId="15" applyNumberFormat="1" applyFont="1" applyFill="1" applyBorder="1" applyAlignment="1">
      <alignment/>
    </xf>
    <xf numFmtId="171" fontId="13" fillId="3" borderId="17" xfId="15" applyNumberFormat="1" applyFont="1" applyFill="1" applyBorder="1" applyAlignment="1">
      <alignment/>
    </xf>
    <xf numFmtId="172" fontId="13" fillId="3" borderId="20" xfId="24" applyNumberFormat="1" applyFont="1" applyFill="1" applyBorder="1" applyAlignment="1">
      <alignment/>
    </xf>
    <xf numFmtId="0" fontId="11" fillId="3" borderId="5" xfId="0" applyFont="1" applyFill="1" applyBorder="1" applyAlignment="1">
      <alignment horizontal="center"/>
    </xf>
    <xf numFmtId="16" fontId="11" fillId="3" borderId="5" xfId="0" applyNumberFormat="1" applyFont="1" applyFill="1" applyBorder="1" applyAlignment="1" quotePrefix="1">
      <alignment horizontal="center"/>
    </xf>
    <xf numFmtId="17" fontId="11" fillId="3" borderId="5" xfId="0" applyNumberFormat="1" applyFont="1" applyFill="1" applyBorder="1" applyAlignment="1" quotePrefix="1">
      <alignment horizontal="center"/>
    </xf>
    <xf numFmtId="171" fontId="6" fillId="0" borderId="0" xfId="0" applyNumberFormat="1" applyFont="1" applyAlignment="1">
      <alignment/>
    </xf>
    <xf numFmtId="0" fontId="15" fillId="3" borderId="23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15" fillId="3" borderId="4" xfId="0" applyFont="1" applyFill="1" applyBorder="1" applyAlignment="1">
      <alignment/>
    </xf>
    <xf numFmtId="3" fontId="15" fillId="3" borderId="5" xfId="0" applyNumberFormat="1" applyFont="1" applyFill="1" applyBorder="1" applyAlignment="1">
      <alignment/>
    </xf>
    <xf numFmtId="9" fontId="15" fillId="3" borderId="5" xfId="0" applyNumberFormat="1" applyFont="1" applyFill="1" applyBorder="1" applyAlignment="1">
      <alignment/>
    </xf>
    <xf numFmtId="9" fontId="15" fillId="3" borderId="25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/>
    </xf>
    <xf numFmtId="9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15" fillId="3" borderId="26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9" fontId="15" fillId="3" borderId="6" xfId="24" applyFont="1" applyFill="1" applyBorder="1" applyAlignment="1">
      <alignment horizontal="center"/>
    </xf>
    <xf numFmtId="9" fontId="15" fillId="3" borderId="11" xfId="24" applyFont="1" applyFill="1" applyBorder="1" applyAlignment="1">
      <alignment horizontal="center"/>
    </xf>
    <xf numFmtId="9" fontId="6" fillId="0" borderId="18" xfId="0" applyNumberFormat="1" applyFont="1" applyBorder="1" applyAlignment="1">
      <alignment/>
    </xf>
    <xf numFmtId="9" fontId="13" fillId="3" borderId="10" xfId="0" applyNumberFormat="1" applyFont="1" applyFill="1" applyBorder="1" applyAlignment="1">
      <alignment/>
    </xf>
    <xf numFmtId="9" fontId="6" fillId="0" borderId="6" xfId="24" applyFont="1" applyBorder="1" applyAlignment="1">
      <alignment horizontal="right"/>
    </xf>
    <xf numFmtId="9" fontId="6" fillId="0" borderId="11" xfId="24" applyFont="1" applyBorder="1" applyAlignment="1">
      <alignment horizontal="right"/>
    </xf>
    <xf numFmtId="0" fontId="15" fillId="3" borderId="7" xfId="0" applyFont="1" applyFill="1" applyBorder="1" applyAlignment="1">
      <alignment horizontal="center"/>
    </xf>
    <xf numFmtId="9" fontId="6" fillId="0" borderId="5" xfId="0" applyNumberFormat="1" applyFont="1" applyBorder="1" applyAlignment="1">
      <alignment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171" fontId="6" fillId="0" borderId="8" xfId="15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wrapText="1"/>
    </xf>
    <xf numFmtId="171" fontId="6" fillId="0" borderId="29" xfId="15" applyNumberFormat="1" applyFont="1" applyBorder="1" applyAlignment="1">
      <alignment/>
    </xf>
    <xf numFmtId="172" fontId="6" fillId="0" borderId="29" xfId="24" applyNumberFormat="1" applyFont="1" applyBorder="1" applyAlignment="1">
      <alignment/>
    </xf>
    <xf numFmtId="0" fontId="16" fillId="3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3" borderId="21" xfId="0" applyFont="1" applyFill="1" applyBorder="1" applyAlignment="1">
      <alignment/>
    </xf>
    <xf numFmtId="0" fontId="0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5" fillId="3" borderId="7" xfId="0" applyFont="1" applyFill="1" applyBorder="1" applyAlignment="1">
      <alignment vertical="center" wrapText="1"/>
    </xf>
    <xf numFmtId="0" fontId="15" fillId="3" borderId="3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15" fillId="3" borderId="8" xfId="0" applyFont="1" applyFill="1" applyBorder="1" applyAlignment="1">
      <alignment horizontal="center" vertical="center" wrapText="1"/>
    </xf>
    <xf numFmtId="171" fontId="15" fillId="3" borderId="8" xfId="15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7" fillId="0" borderId="5" xfId="0" applyFont="1" applyBorder="1" applyAlignment="1">
      <alignment/>
    </xf>
    <xf numFmtId="0" fontId="14" fillId="0" borderId="2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6" fillId="3" borderId="16" xfId="0" applyFont="1" applyFill="1" applyBorder="1" applyAlignment="1">
      <alignment/>
    </xf>
    <xf numFmtId="0" fontId="0" fillId="0" borderId="29" xfId="0" applyBorder="1" applyAlignment="1">
      <alignment/>
    </xf>
    <xf numFmtId="171" fontId="9" fillId="0" borderId="0" xfId="15" applyNumberFormat="1" applyFont="1" applyBorder="1" applyAlignment="1">
      <alignment horizontal="center"/>
    </xf>
    <xf numFmtId="171" fontId="13" fillId="3" borderId="2" xfId="15" applyNumberFormat="1" applyFont="1" applyFill="1" applyBorder="1" applyAlignment="1">
      <alignment/>
    </xf>
    <xf numFmtId="171" fontId="6" fillId="0" borderId="2" xfId="15" applyNumberFormat="1" applyFont="1" applyBorder="1" applyAlignment="1">
      <alignment/>
    </xf>
    <xf numFmtId="171" fontId="6" fillId="0" borderId="5" xfId="15" applyNumberFormat="1" applyFont="1" applyBorder="1" applyAlignment="1">
      <alignment/>
    </xf>
    <xf numFmtId="171" fontId="6" fillId="0" borderId="0" xfId="15" applyNumberFormat="1" applyFont="1" applyBorder="1" applyAlignment="1">
      <alignment/>
    </xf>
    <xf numFmtId="171" fontId="7" fillId="0" borderId="0" xfId="15" applyNumberFormat="1" applyFont="1" applyBorder="1" applyAlignment="1">
      <alignment horizontal="center"/>
    </xf>
    <xf numFmtId="171" fontId="13" fillId="3" borderId="4" xfId="15" applyNumberFormat="1" applyFont="1" applyFill="1" applyBorder="1" applyAlignment="1">
      <alignment/>
    </xf>
    <xf numFmtId="9" fontId="13" fillId="3" borderId="4" xfId="24" applyFont="1" applyFill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0" fontId="0" fillId="0" borderId="4" xfId="0" applyFill="1" applyBorder="1" applyAlignment="1">
      <alignment/>
    </xf>
    <xf numFmtId="171" fontId="0" fillId="0" borderId="24" xfId="15" applyNumberFormat="1" applyFont="1" applyBorder="1" applyAlignment="1">
      <alignment/>
    </xf>
    <xf numFmtId="0" fontId="0" fillId="0" borderId="24" xfId="0" applyFill="1" applyBorder="1" applyAlignment="1">
      <alignment/>
    </xf>
    <xf numFmtId="171" fontId="13" fillId="3" borderId="6" xfId="15" applyNumberFormat="1" applyFont="1" applyFill="1" applyBorder="1" applyAlignment="1">
      <alignment/>
    </xf>
    <xf numFmtId="172" fontId="13" fillId="3" borderId="11" xfId="24" applyNumberFormat="1" applyFont="1" applyFill="1" applyBorder="1" applyAlignment="1">
      <alignment/>
    </xf>
    <xf numFmtId="171" fontId="0" fillId="2" borderId="4" xfId="15" applyNumberFormat="1" applyFont="1" applyFill="1" applyBorder="1" applyAlignment="1">
      <alignment/>
    </xf>
    <xf numFmtId="171" fontId="0" fillId="0" borderId="4" xfId="15" applyNumberFormat="1" applyFill="1" applyBorder="1" applyAlignment="1">
      <alignment/>
    </xf>
    <xf numFmtId="0" fontId="16" fillId="3" borderId="27" xfId="0" applyFont="1" applyFill="1" applyBorder="1" applyAlignment="1">
      <alignment/>
    </xf>
    <xf numFmtId="0" fontId="16" fillId="3" borderId="31" xfId="0" applyFont="1" applyFill="1" applyBorder="1" applyAlignment="1">
      <alignment/>
    </xf>
    <xf numFmtId="172" fontId="16" fillId="3" borderId="31" xfId="24" applyNumberFormat="1" applyFont="1" applyFill="1" applyBorder="1" applyAlignment="1">
      <alignment/>
    </xf>
    <xf numFmtId="172" fontId="16" fillId="3" borderId="32" xfId="24" applyNumberFormat="1" applyFont="1" applyFill="1" applyBorder="1" applyAlignment="1">
      <alignment/>
    </xf>
    <xf numFmtId="0" fontId="15" fillId="3" borderId="27" xfId="0" applyFont="1" applyFill="1" applyBorder="1" applyAlignment="1">
      <alignment/>
    </xf>
    <xf numFmtId="0" fontId="15" fillId="3" borderId="33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6" fontId="15" fillId="3" borderId="17" xfId="0" applyNumberFormat="1" applyFont="1" applyFill="1" applyBorder="1" applyAlignment="1" quotePrefix="1">
      <alignment horizontal="center"/>
    </xf>
    <xf numFmtId="17" fontId="15" fillId="3" borderId="17" xfId="0" applyNumberFormat="1" applyFont="1" applyFill="1" applyBorder="1" applyAlignment="1" quotePrefix="1">
      <alignment horizontal="center"/>
    </xf>
    <xf numFmtId="0" fontId="15" fillId="3" borderId="17" xfId="0" applyFont="1" applyFill="1" applyBorder="1" applyAlignment="1">
      <alignment horizontal="center"/>
    </xf>
    <xf numFmtId="172" fontId="15" fillId="3" borderId="17" xfId="24" applyNumberFormat="1" applyFont="1" applyFill="1" applyBorder="1" applyAlignment="1">
      <alignment horizontal="center"/>
    </xf>
    <xf numFmtId="172" fontId="15" fillId="3" borderId="20" xfId="24" applyNumberFormat="1" applyFont="1" applyFill="1" applyBorder="1" applyAlignment="1">
      <alignment horizontal="center"/>
    </xf>
    <xf numFmtId="43" fontId="15" fillId="3" borderId="35" xfId="15" applyFont="1" applyFill="1" applyBorder="1" applyAlignment="1">
      <alignment horizontal="center"/>
    </xf>
    <xf numFmtId="0" fontId="15" fillId="3" borderId="36" xfId="0" applyFont="1" applyFill="1" applyBorder="1" applyAlignment="1">
      <alignment/>
    </xf>
    <xf numFmtId="171" fontId="16" fillId="3" borderId="17" xfId="15" applyNumberFormat="1" applyFont="1" applyFill="1" applyBorder="1" applyAlignment="1">
      <alignment horizontal="center"/>
    </xf>
    <xf numFmtId="171" fontId="16" fillId="3" borderId="34" xfId="15" applyNumberFormat="1" applyFont="1" applyFill="1" applyBorder="1" applyAlignment="1">
      <alignment horizontal="center"/>
    </xf>
    <xf numFmtId="171" fontId="18" fillId="0" borderId="4" xfId="15" applyNumberFormat="1" applyFont="1" applyBorder="1" applyAlignment="1">
      <alignment/>
    </xf>
    <xf numFmtId="171" fontId="0" fillId="4" borderId="8" xfId="15" applyNumberFormat="1" applyFill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16" fillId="5" borderId="8" xfId="15" applyNumberFormat="1" applyFont="1" applyFill="1" applyBorder="1" applyAlignment="1">
      <alignment/>
    </xf>
    <xf numFmtId="171" fontId="16" fillId="6" borderId="8" xfId="15" applyNumberFormat="1" applyFont="1" applyFill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4" borderId="4" xfId="15" applyNumberFormat="1" applyFill="1" applyBorder="1" applyAlignment="1">
      <alignment/>
    </xf>
    <xf numFmtId="171" fontId="16" fillId="6" borderId="4" xfId="15" applyNumberFormat="1" applyFont="1" applyFill="1" applyBorder="1" applyAlignment="1">
      <alignment/>
    </xf>
    <xf numFmtId="171" fontId="0" fillId="0" borderId="10" xfId="15" applyNumberFormat="1" applyBorder="1" applyAlignment="1">
      <alignment/>
    </xf>
    <xf numFmtId="171" fontId="16" fillId="7" borderId="4" xfId="15" applyNumberFormat="1" applyFont="1" applyFill="1" applyBorder="1" applyAlignment="1">
      <alignment/>
    </xf>
    <xf numFmtId="171" fontId="16" fillId="5" borderId="4" xfId="15" applyNumberFormat="1" applyFont="1" applyFill="1" applyBorder="1" applyAlignment="1">
      <alignment/>
    </xf>
    <xf numFmtId="171" fontId="0" fillId="4" borderId="4" xfId="15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71" fontId="0" fillId="4" borderId="8" xfId="15" applyNumberFormat="1" applyFont="1" applyFill="1" applyBorder="1" applyAlignment="1">
      <alignment/>
    </xf>
    <xf numFmtId="3" fontId="16" fillId="5" borderId="4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6" fillId="5" borderId="4" xfId="0" applyFont="1" applyFill="1" applyBorder="1" applyAlignment="1">
      <alignment/>
    </xf>
    <xf numFmtId="171" fontId="18" fillId="0" borderId="0" xfId="15" applyNumberFormat="1" applyFont="1" applyBorder="1" applyAlignment="1">
      <alignment/>
    </xf>
    <xf numFmtId="3" fontId="16" fillId="6" borderId="4" xfId="0" applyNumberFormat="1" applyFont="1" applyFill="1" applyBorder="1" applyAlignment="1">
      <alignment/>
    </xf>
    <xf numFmtId="0" fontId="16" fillId="6" borderId="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5" xfId="0" applyBorder="1" applyAlignment="1">
      <alignment/>
    </xf>
    <xf numFmtId="171" fontId="18" fillId="0" borderId="5" xfId="15" applyNumberFormat="1" applyFont="1" applyBorder="1" applyAlignment="1">
      <alignment/>
    </xf>
    <xf numFmtId="171" fontId="0" fillId="4" borderId="5" xfId="15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171" fontId="0" fillId="4" borderId="37" xfId="15" applyNumberFormat="1" applyFont="1" applyFill="1" applyBorder="1" applyAlignment="1">
      <alignment/>
    </xf>
    <xf numFmtId="171" fontId="16" fillId="6" borderId="5" xfId="15" applyNumberFormat="1" applyFont="1" applyFill="1" applyBorder="1" applyAlignment="1">
      <alignment/>
    </xf>
    <xf numFmtId="171" fontId="16" fillId="5" borderId="5" xfId="15" applyNumberFormat="1" applyFont="1" applyFill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5" xfId="15" applyNumberFormat="1" applyFont="1" applyBorder="1" applyAlignment="1">
      <alignment/>
    </xf>
    <xf numFmtId="171" fontId="0" fillId="0" borderId="18" xfId="15" applyNumberFormat="1" applyBorder="1" applyAlignment="1">
      <alignment/>
    </xf>
    <xf numFmtId="171" fontId="18" fillId="0" borderId="6" xfId="15" applyNumberFormat="1" applyFont="1" applyBorder="1" applyAlignment="1">
      <alignment/>
    </xf>
    <xf numFmtId="171" fontId="16" fillId="5" borderId="6" xfId="15" applyNumberFormat="1" applyFont="1" applyFill="1" applyBorder="1" applyAlignment="1">
      <alignment/>
    </xf>
    <xf numFmtId="171" fontId="0" fillId="4" borderId="6" xfId="15" applyNumberFormat="1" applyFont="1" applyFill="1" applyBorder="1" applyAlignment="1">
      <alignment/>
    </xf>
    <xf numFmtId="171" fontId="16" fillId="6" borderId="6" xfId="15" applyNumberFormat="1" applyFont="1" applyFill="1" applyBorder="1" applyAlignment="1">
      <alignment/>
    </xf>
    <xf numFmtId="171" fontId="0" fillId="0" borderId="6" xfId="15" applyNumberFormat="1" applyFont="1" applyBorder="1" applyAlignment="1">
      <alignment/>
    </xf>
    <xf numFmtId="171" fontId="0" fillId="0" borderId="11" xfId="15" applyNumberFormat="1" applyBorder="1" applyAlignment="1">
      <alignment/>
    </xf>
    <xf numFmtId="0" fontId="0" fillId="0" borderId="0" xfId="0" applyBorder="1" applyAlignment="1">
      <alignment/>
    </xf>
    <xf numFmtId="0" fontId="18" fillId="5" borderId="2" xfId="0" applyFont="1" applyFill="1" applyBorder="1" applyAlignment="1">
      <alignment/>
    </xf>
    <xf numFmtId="3" fontId="0" fillId="0" borderId="0" xfId="0" applyNumberFormat="1" applyAlignment="1">
      <alignment/>
    </xf>
    <xf numFmtId="172" fontId="0" fillId="0" borderId="0" xfId="24" applyNumberFormat="1" applyAlignment="1">
      <alignment/>
    </xf>
    <xf numFmtId="0" fontId="0" fillId="0" borderId="0" xfId="0" applyFill="1" applyBorder="1" applyAlignment="1">
      <alignment/>
    </xf>
    <xf numFmtId="0" fontId="0" fillId="6" borderId="4" xfId="0" applyFill="1" applyBorder="1" applyAlignment="1">
      <alignment/>
    </xf>
    <xf numFmtId="0" fontId="0" fillId="4" borderId="4" xfId="0" applyFill="1" applyBorder="1" applyAlignment="1">
      <alignment/>
    </xf>
    <xf numFmtId="37" fontId="10" fillId="0" borderId="0" xfId="21" applyFont="1" applyAlignment="1">
      <alignment/>
    </xf>
    <xf numFmtId="37" fontId="8" fillId="0" borderId="0" xfId="21" applyFont="1" applyAlignment="1">
      <alignment/>
    </xf>
    <xf numFmtId="0" fontId="16" fillId="3" borderId="19" xfId="0" applyFont="1" applyFill="1" applyBorder="1" applyAlignment="1">
      <alignment/>
    </xf>
    <xf numFmtId="0" fontId="15" fillId="3" borderId="38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171" fontId="16" fillId="8" borderId="31" xfId="15" applyNumberFormat="1" applyFont="1" applyFill="1" applyBorder="1" applyAlignment="1">
      <alignment horizontal="center"/>
    </xf>
    <xf numFmtId="0" fontId="16" fillId="3" borderId="31" xfId="0" applyFont="1" applyFill="1" applyBorder="1" applyAlignment="1">
      <alignment horizontal="center"/>
    </xf>
    <xf numFmtId="16" fontId="15" fillId="8" borderId="8" xfId="0" applyNumberFormat="1" applyFont="1" applyFill="1" applyBorder="1" applyAlignment="1" quotePrefix="1">
      <alignment horizontal="center"/>
    </xf>
    <xf numFmtId="16" fontId="15" fillId="3" borderId="8" xfId="0" applyNumberFormat="1" applyFont="1" applyFill="1" applyBorder="1" applyAlignment="1" quotePrefix="1">
      <alignment horizontal="center"/>
    </xf>
    <xf numFmtId="17" fontId="15" fillId="8" borderId="8" xfId="0" applyNumberFormat="1" applyFont="1" applyFill="1" applyBorder="1" applyAlignment="1" quotePrefix="1">
      <alignment horizontal="center"/>
    </xf>
    <xf numFmtId="17" fontId="15" fillId="3" borderId="8" xfId="0" applyNumberFormat="1" applyFont="1" applyFill="1" applyBorder="1" applyAlignment="1" quotePrefix="1">
      <alignment horizontal="center"/>
    </xf>
    <xf numFmtId="0" fontId="15" fillId="8" borderId="8" xfId="0" applyFont="1" applyFill="1" applyBorder="1" applyAlignment="1">
      <alignment horizontal="center"/>
    </xf>
    <xf numFmtId="0" fontId="15" fillId="3" borderId="36" xfId="0" applyFont="1" applyFill="1" applyBorder="1" applyAlignment="1">
      <alignment horizontal="center"/>
    </xf>
    <xf numFmtId="171" fontId="16" fillId="9" borderId="14" xfId="15" applyNumberFormat="1" applyFont="1" applyFill="1" applyBorder="1" applyAlignment="1">
      <alignment/>
    </xf>
    <xf numFmtId="0" fontId="16" fillId="3" borderId="40" xfId="0" applyFont="1" applyFill="1" applyBorder="1" applyAlignment="1">
      <alignment/>
    </xf>
    <xf numFmtId="171" fontId="0" fillId="0" borderId="0" xfId="15" applyNumberFormat="1" applyBorder="1" applyAlignment="1">
      <alignment/>
    </xf>
    <xf numFmtId="171" fontId="0" fillId="4" borderId="0" xfId="15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171" fontId="16" fillId="5" borderId="0" xfId="15" applyNumberFormat="1" applyFont="1" applyFill="1" applyBorder="1" applyAlignment="1">
      <alignment/>
    </xf>
    <xf numFmtId="171" fontId="16" fillId="6" borderId="0" xfId="15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171" fontId="0" fillId="4" borderId="4" xfId="15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13" xfId="15" applyNumberFormat="1" applyBorder="1" applyAlignment="1">
      <alignment/>
    </xf>
    <xf numFmtId="171" fontId="0" fillId="4" borderId="13" xfId="15" applyNumberFormat="1" applyFont="1" applyFill="1" applyBorder="1" applyAlignment="1">
      <alignment/>
    </xf>
    <xf numFmtId="0" fontId="0" fillId="0" borderId="6" xfId="0" applyFill="1" applyBorder="1" applyAlignment="1">
      <alignment/>
    </xf>
    <xf numFmtId="171" fontId="0" fillId="0" borderId="0" xfId="15" applyNumberFormat="1" applyAlignment="1">
      <alignment/>
    </xf>
    <xf numFmtId="172" fontId="7" fillId="0" borderId="0" xfId="24" applyNumberFormat="1" applyFont="1" applyBorder="1" applyAlignment="1">
      <alignment horizontal="center"/>
    </xf>
    <xf numFmtId="172" fontId="15" fillId="3" borderId="9" xfId="24" applyNumberFormat="1" applyFont="1" applyFill="1" applyBorder="1" applyAlignment="1">
      <alignment horizontal="center" vertical="center" wrapText="1"/>
    </xf>
    <xf numFmtId="172" fontId="6" fillId="0" borderId="0" xfId="24" applyNumberFormat="1" applyFont="1" applyBorder="1" applyAlignment="1">
      <alignment/>
    </xf>
    <xf numFmtId="172" fontId="9" fillId="0" borderId="0" xfId="24" applyNumberFormat="1" applyFont="1" applyBorder="1" applyAlignment="1">
      <alignment horizontal="center"/>
    </xf>
    <xf numFmtId="172" fontId="13" fillId="3" borderId="3" xfId="24" applyNumberFormat="1" applyFont="1" applyFill="1" applyBorder="1" applyAlignment="1">
      <alignment/>
    </xf>
    <xf numFmtId="172" fontId="6" fillId="0" borderId="18" xfId="24" applyNumberFormat="1" applyFont="1" applyBorder="1" applyAlignment="1">
      <alignment/>
    </xf>
    <xf numFmtId="0" fontId="0" fillId="2" borderId="0" xfId="0" applyFill="1" applyBorder="1" applyAlignment="1">
      <alignment/>
    </xf>
    <xf numFmtId="0" fontId="15" fillId="3" borderId="22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215" fontId="7" fillId="0" borderId="0" xfId="22" applyFont="1" applyAlignment="1">
      <alignment horizontal="center"/>
      <protection/>
    </xf>
    <xf numFmtId="0" fontId="12" fillId="0" borderId="0" xfId="21" applyFont="1" applyAlignment="1">
      <alignment horizontal="center"/>
    </xf>
    <xf numFmtId="0" fontId="7" fillId="0" borderId="0" xfId="0" applyFont="1" applyFill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5" fillId="3" borderId="42" xfId="0" applyFont="1" applyFill="1" applyBorder="1" applyAlignment="1">
      <alignment horizontal="center"/>
    </xf>
    <xf numFmtId="0" fontId="15" fillId="3" borderId="43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16" fontId="13" fillId="3" borderId="8" xfId="0" applyNumberFormat="1" applyFont="1" applyFill="1" applyBorder="1" applyAlignment="1" quotePrefix="1">
      <alignment horizontal="center"/>
    </xf>
    <xf numFmtId="17" fontId="13" fillId="3" borderId="8" xfId="0" applyNumberFormat="1" applyFont="1" applyFill="1" applyBorder="1" applyAlignment="1" quotePrefix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9" fontId="13" fillId="3" borderId="31" xfId="24" applyFont="1" applyFill="1" applyBorder="1" applyAlignment="1">
      <alignment horizontal="center"/>
    </xf>
    <xf numFmtId="9" fontId="13" fillId="3" borderId="32" xfId="24" applyFont="1" applyFill="1" applyBorder="1" applyAlignment="1">
      <alignment horizontal="center"/>
    </xf>
    <xf numFmtId="9" fontId="13" fillId="3" borderId="8" xfId="24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43" fontId="13" fillId="3" borderId="30" xfId="15" applyFont="1" applyFill="1" applyBorder="1" applyAlignment="1">
      <alignment horizontal="center"/>
    </xf>
    <xf numFmtId="43" fontId="13" fillId="3" borderId="36" xfId="15" applyFont="1" applyFill="1" applyBorder="1" applyAlignment="1">
      <alignment horizontal="center"/>
    </xf>
    <xf numFmtId="172" fontId="13" fillId="3" borderId="32" xfId="24" applyNumberFormat="1" applyFont="1" applyFill="1" applyBorder="1" applyAlignment="1">
      <alignment horizontal="center" vertical="center"/>
    </xf>
    <xf numFmtId="172" fontId="13" fillId="3" borderId="47" xfId="24" applyNumberFormat="1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172" fontId="13" fillId="3" borderId="48" xfId="24" applyNumberFormat="1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/>
    </xf>
    <xf numFmtId="171" fontId="15" fillId="3" borderId="19" xfId="15" applyNumberFormat="1" applyFont="1" applyFill="1" applyBorder="1" applyAlignment="1">
      <alignment horizontal="center"/>
    </xf>
    <xf numFmtId="171" fontId="15" fillId="3" borderId="38" xfId="15" applyNumberFormat="1" applyFont="1" applyFill="1" applyBorder="1" applyAlignment="1">
      <alignment horizontal="center"/>
    </xf>
    <xf numFmtId="171" fontId="15" fillId="3" borderId="39" xfId="15" applyNumberFormat="1" applyFont="1" applyFill="1" applyBorder="1" applyAlignment="1">
      <alignment horizontal="center"/>
    </xf>
    <xf numFmtId="0" fontId="15" fillId="3" borderId="49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48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ipervínculo_Cartera 2002" xfId="20"/>
    <cellStyle name="Hyperlink" xfId="21"/>
    <cellStyle name="Normal_Cartera 2002" xfId="22"/>
    <cellStyle name="Normal_Cartera dic 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showGridLines="0" tabSelected="1" workbookViewId="0" topLeftCell="A1">
      <selection activeCell="D34" sqref="D34"/>
    </sheetView>
  </sheetViews>
  <sheetFormatPr defaultColWidth="9.140625" defaultRowHeight="12.75"/>
  <cols>
    <col min="1" max="1" width="4.7109375" style="1" customWidth="1"/>
    <col min="2" max="2" width="28.421875" style="4" bestFit="1" customWidth="1"/>
    <col min="3" max="3" width="1.421875" style="1" bestFit="1" customWidth="1"/>
    <col min="4" max="4" width="65.57421875" style="1" bestFit="1" customWidth="1"/>
    <col min="5" max="16384" width="11.421875" style="1" customWidth="1"/>
  </cols>
  <sheetData>
    <row r="1" spans="2:4" ht="13.5">
      <c r="B1" s="274" t="s">
        <v>219</v>
      </c>
      <c r="C1" s="274"/>
      <c r="D1" s="274"/>
    </row>
    <row r="3" spans="2:4" ht="11.25">
      <c r="B3" s="2" t="s">
        <v>195</v>
      </c>
      <c r="C3" s="2"/>
      <c r="D3" s="2" t="s">
        <v>196</v>
      </c>
    </row>
    <row r="5" spans="2:4" ht="11.25">
      <c r="B5" s="3" t="s">
        <v>202</v>
      </c>
      <c r="C5" s="4" t="s">
        <v>197</v>
      </c>
      <c r="D5" s="5" t="s">
        <v>245</v>
      </c>
    </row>
    <row r="6" spans="2:4" ht="11.25">
      <c r="B6" s="3"/>
      <c r="C6" s="4"/>
      <c r="D6" s="5"/>
    </row>
    <row r="7" spans="2:4" ht="11.25">
      <c r="B7" s="3" t="s">
        <v>203</v>
      </c>
      <c r="C7" s="4" t="s">
        <v>197</v>
      </c>
      <c r="D7" s="5" t="s">
        <v>246</v>
      </c>
    </row>
    <row r="8" spans="2:4" ht="11.25">
      <c r="B8" s="3"/>
      <c r="C8" s="4"/>
      <c r="D8" s="5"/>
    </row>
    <row r="9" spans="2:4" ht="11.25">
      <c r="B9" s="3" t="s">
        <v>204</v>
      </c>
      <c r="C9" s="4" t="s">
        <v>197</v>
      </c>
      <c r="D9" s="5" t="s">
        <v>247</v>
      </c>
    </row>
    <row r="10" spans="2:4" ht="11.25">
      <c r="B10" s="3"/>
      <c r="C10" s="4"/>
      <c r="D10" s="5"/>
    </row>
    <row r="11" spans="2:4" ht="11.25">
      <c r="B11" s="3" t="s">
        <v>205</v>
      </c>
      <c r="C11" s="4" t="s">
        <v>197</v>
      </c>
      <c r="D11" s="5" t="s">
        <v>248</v>
      </c>
    </row>
    <row r="12" spans="2:4" ht="11.25">
      <c r="B12" s="3"/>
      <c r="C12" s="4"/>
      <c r="D12" s="5"/>
    </row>
    <row r="13" spans="2:4" ht="11.25">
      <c r="B13" s="3" t="s">
        <v>206</v>
      </c>
      <c r="C13" s="4" t="s">
        <v>197</v>
      </c>
      <c r="D13" s="5" t="s">
        <v>249</v>
      </c>
    </row>
    <row r="14" spans="2:4" ht="11.25">
      <c r="B14" s="3"/>
      <c r="C14" s="4"/>
      <c r="D14" s="5"/>
    </row>
    <row r="15" spans="2:4" ht="11.25">
      <c r="B15" s="3" t="s">
        <v>207</v>
      </c>
      <c r="C15" s="4" t="s">
        <v>197</v>
      </c>
      <c r="D15" s="5" t="s">
        <v>250</v>
      </c>
    </row>
    <row r="16" spans="2:4" ht="11.25">
      <c r="B16" s="3"/>
      <c r="C16" s="4"/>
      <c r="D16" s="5"/>
    </row>
    <row r="17" spans="2:4" ht="11.25">
      <c r="B17" s="3" t="s">
        <v>208</v>
      </c>
      <c r="C17" s="4" t="s">
        <v>197</v>
      </c>
      <c r="D17" s="5" t="s">
        <v>251</v>
      </c>
    </row>
    <row r="18" spans="2:4" ht="11.25">
      <c r="B18" s="3"/>
      <c r="C18" s="4"/>
      <c r="D18" s="5"/>
    </row>
    <row r="19" spans="2:4" ht="11.25">
      <c r="B19" s="3" t="s">
        <v>209</v>
      </c>
      <c r="C19" s="4" t="s">
        <v>197</v>
      </c>
      <c r="D19" s="5" t="s">
        <v>252</v>
      </c>
    </row>
    <row r="20" spans="2:4" ht="11.25">
      <c r="B20" s="3"/>
      <c r="C20" s="4"/>
      <c r="D20" s="5"/>
    </row>
    <row r="21" spans="2:4" ht="11.25">
      <c r="B21" s="3" t="s">
        <v>210</v>
      </c>
      <c r="C21" s="4" t="s">
        <v>197</v>
      </c>
      <c r="D21" s="5" t="s">
        <v>253</v>
      </c>
    </row>
    <row r="23" spans="2:4" ht="11.25">
      <c r="B23" s="232" t="s">
        <v>267</v>
      </c>
      <c r="C23" s="4" t="s">
        <v>197</v>
      </c>
      <c r="D23" s="231" t="s">
        <v>257</v>
      </c>
    </row>
    <row r="24" spans="2:4" ht="11.25">
      <c r="B24" s="3"/>
      <c r="C24" s="4"/>
      <c r="D24" s="5"/>
    </row>
    <row r="25" spans="2:4" ht="11.25">
      <c r="B25" s="232" t="s">
        <v>268</v>
      </c>
      <c r="C25" s="4" t="s">
        <v>197</v>
      </c>
      <c r="D25" s="231" t="s">
        <v>258</v>
      </c>
    </row>
  </sheetData>
  <mergeCells count="1">
    <mergeCell ref="B1:D1"/>
  </mergeCells>
  <hyperlinks>
    <hyperlink ref="D5" location="'morbilidad por prestadores'!A1" display="Morbilidad hospitalaria por capitulo de causas segun prestadores, año 2001"/>
    <hyperlink ref="D7" location="'morbilidad mujer por prestador'!A1" display="Morbilidad hospitalaria por capitulo de causas en mujeres segun prestadores, año 2001"/>
    <hyperlink ref="D9" location="'morbilidad hombre por prestador'!A1" display="Morbilidad hospitalaria por capitulo de causas en hombres segun prestadores, año 2001"/>
    <hyperlink ref="B5" location="'morbilidad por prestadores'!A1" display="morbilidad por prestadores"/>
    <hyperlink ref="B7" location="'morbilidad mujer por prestador'!A1" display="morbilidad mujer por prestadores"/>
    <hyperlink ref="B9" location="'morbilidad hombre por prestador'!A1" display="morbilidad hombre por prestador"/>
    <hyperlink ref="B11" location="'morbilidad mujer por edad'!A1" display="morbilidad mujer por edad"/>
    <hyperlink ref="D11" location="'morbilidad mujer por edad'!A1" display="Morbilidad hospitalaria por capitulo de causas en mujeres segun grupos de edad"/>
    <hyperlink ref="B13" location="'morbilidad hombre por edad'!A1" display="morbilidad hombre por edad"/>
    <hyperlink ref="D13" location="'morbilidad hombre por edad'!A1" display="Morbilidad hospitalaria por capitulo de causas en hombres segun grupos de edad"/>
    <hyperlink ref="B15" location="'20 patologías en mujeres'!A1" display="20 patologías en mujeres"/>
    <hyperlink ref="D15" location="'20 patologías en mujeres'!A1" display="Veinte principales causas de morbilidad hospitalaria en mujeres, año 2001"/>
    <hyperlink ref="B17" location="'20 patologías en hombres'!A1" display="20 patologías en hombres"/>
    <hyperlink ref="D17" location="'20 patologías en hombres'!A1" display="Veinte principales causas de morbilidad hospitalaria en hombres, año 2001"/>
    <hyperlink ref="B19" location="'lista mujeres por causas y edad'!A1" display="lista mujeres por causas y edad"/>
    <hyperlink ref="D19" location="'lista mujeres por causas y edad'!A1" display="Lista ampliada de morbilidad en mujeres segun causas y grupos de edad, año 2001 "/>
    <hyperlink ref="B21" location="'lista hombres por causas y edad'!A1" display="lista hombres por causas y edad"/>
    <hyperlink ref="D21" location="'lista hombres por causas y edad'!A1" display="Lista ampliada de morbilidad en hombres segun causas y grupos de edad, año 2001"/>
    <hyperlink ref="B23" location="'lista mujeres x tasas'!A1" display="lista mujeres por tasas"/>
    <hyperlink ref="D23" location="'lista mujeres x tasas'!A1" display="Lista ampliada de morbilidad en mujeres x 100.000, según causas y grupos de edad, año 2002 "/>
    <hyperlink ref="B25" location="'lista hombres x tasas'!A1" display="lista hombres por tasas"/>
    <hyperlink ref="D25" location="'lista hombres x tasas'!A1" display="Lista ampliada de morbilidad en hombres x 100.000, según causas y grupos de edad, año 2002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="75" zoomScaleNormal="75" workbookViewId="0" topLeftCell="A1">
      <selection activeCell="A1" sqref="A1:J1"/>
    </sheetView>
  </sheetViews>
  <sheetFormatPr defaultColWidth="9.140625" defaultRowHeight="12.75"/>
  <cols>
    <col min="1" max="1" width="73.421875" style="6" bestFit="1" customWidth="1"/>
    <col min="2" max="2" width="8.57421875" style="6" customWidth="1"/>
    <col min="3" max="3" width="9.140625" style="6" bestFit="1" customWidth="1"/>
    <col min="4" max="4" width="9.28125" style="6" customWidth="1"/>
    <col min="5" max="5" width="9.140625" style="6" bestFit="1" customWidth="1"/>
    <col min="6" max="7" width="9.421875" style="6" bestFit="1" customWidth="1"/>
    <col min="8" max="8" width="8.7109375" style="6" bestFit="1" customWidth="1"/>
    <col min="9" max="9" width="10.28125" style="6" bestFit="1" customWidth="1"/>
    <col min="10" max="10" width="8.00390625" style="20" bestFit="1" customWidth="1"/>
    <col min="11" max="16384" width="11.421875" style="6" customWidth="1"/>
  </cols>
  <sheetData>
    <row r="1" spans="1:10" ht="12.75">
      <c r="A1" s="275" t="s">
        <v>211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3.5">
      <c r="A2" s="284" t="s">
        <v>256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1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ht="12" thickBot="1"/>
    <row r="5" spans="1:10" ht="13.5" customHeight="1" thickBot="1">
      <c r="A5" s="74" t="s">
        <v>173</v>
      </c>
      <c r="B5" s="75"/>
      <c r="C5" s="304" t="s">
        <v>168</v>
      </c>
      <c r="D5" s="305"/>
      <c r="E5" s="305"/>
      <c r="F5" s="305"/>
      <c r="G5" s="305"/>
      <c r="H5" s="305"/>
      <c r="I5" s="306"/>
      <c r="J5" s="309" t="s">
        <v>40</v>
      </c>
    </row>
    <row r="6" spans="1:10" ht="12.75" customHeight="1">
      <c r="A6" s="311" t="s">
        <v>171</v>
      </c>
      <c r="B6" s="67" t="s">
        <v>174</v>
      </c>
      <c r="C6" s="66" t="s">
        <v>180</v>
      </c>
      <c r="D6" s="76" t="s">
        <v>47</v>
      </c>
      <c r="E6" s="77" t="s">
        <v>48</v>
      </c>
      <c r="F6" s="66" t="s">
        <v>44</v>
      </c>
      <c r="G6" s="66" t="s">
        <v>45</v>
      </c>
      <c r="H6" s="66" t="s">
        <v>46</v>
      </c>
      <c r="I6" s="66" t="s">
        <v>1</v>
      </c>
      <c r="J6" s="310"/>
    </row>
    <row r="7" spans="1:10" ht="12" thickBot="1">
      <c r="A7" s="312"/>
      <c r="B7" s="78" t="s">
        <v>41</v>
      </c>
      <c r="C7" s="79"/>
      <c r="D7" s="79"/>
      <c r="E7" s="79"/>
      <c r="F7" s="79"/>
      <c r="G7" s="79"/>
      <c r="H7" s="79"/>
      <c r="I7" s="79"/>
      <c r="J7" s="313"/>
    </row>
    <row r="8" spans="1:10" ht="12.75">
      <c r="A8" s="98" t="s">
        <v>70</v>
      </c>
      <c r="B8" s="98" t="s">
        <v>69</v>
      </c>
      <c r="C8" s="157">
        <v>123</v>
      </c>
      <c r="D8" s="157">
        <v>215</v>
      </c>
      <c r="E8" s="157">
        <v>172</v>
      </c>
      <c r="F8" s="157">
        <v>75</v>
      </c>
      <c r="G8" s="157">
        <v>75</v>
      </c>
      <c r="H8" s="157">
        <v>90</v>
      </c>
      <c r="I8" s="157">
        <f aca="true" t="shared" si="0" ref="I8:I59">SUM(C8:H8)</f>
        <v>750</v>
      </c>
      <c r="J8" s="24">
        <f aca="true" t="shared" si="1" ref="J8:J39">+I8/$I$61</f>
        <v>0.008222962897991404</v>
      </c>
    </row>
    <row r="9" spans="1:10" ht="12.75">
      <c r="A9" s="98" t="s">
        <v>151</v>
      </c>
      <c r="B9" s="98" t="s">
        <v>152</v>
      </c>
      <c r="C9" s="157">
        <v>48</v>
      </c>
      <c r="D9" s="157">
        <v>43</v>
      </c>
      <c r="E9" s="157">
        <v>9</v>
      </c>
      <c r="F9" s="157">
        <v>17</v>
      </c>
      <c r="G9" s="157">
        <v>25</v>
      </c>
      <c r="H9" s="157">
        <v>15</v>
      </c>
      <c r="I9" s="157">
        <f t="shared" si="0"/>
        <v>157</v>
      </c>
      <c r="J9" s="24">
        <f t="shared" si="1"/>
        <v>0.0017213402333128673</v>
      </c>
    </row>
    <row r="10" spans="1:10" ht="12.75">
      <c r="A10" s="98" t="s">
        <v>61</v>
      </c>
      <c r="B10" s="98" t="s">
        <v>60</v>
      </c>
      <c r="C10" s="157"/>
      <c r="D10" s="157">
        <v>2</v>
      </c>
      <c r="E10" s="157">
        <v>3</v>
      </c>
      <c r="F10" s="157">
        <v>51</v>
      </c>
      <c r="G10" s="157">
        <v>262</v>
      </c>
      <c r="H10" s="157">
        <v>368</v>
      </c>
      <c r="I10" s="157">
        <f t="shared" si="0"/>
        <v>686</v>
      </c>
      <c r="J10" s="24">
        <f t="shared" si="1"/>
        <v>0.007521270064029471</v>
      </c>
    </row>
    <row r="11" spans="1:10" ht="12.75">
      <c r="A11" s="98" t="s">
        <v>80</v>
      </c>
      <c r="B11" s="98" t="s">
        <v>79</v>
      </c>
      <c r="C11" s="157">
        <v>14</v>
      </c>
      <c r="D11" s="157">
        <v>5</v>
      </c>
      <c r="E11" s="157">
        <v>19</v>
      </c>
      <c r="F11" s="157">
        <v>876</v>
      </c>
      <c r="G11" s="157">
        <v>909</v>
      </c>
      <c r="H11" s="157">
        <v>192</v>
      </c>
      <c r="I11" s="157">
        <f t="shared" si="0"/>
        <v>2015</v>
      </c>
      <c r="J11" s="24">
        <f t="shared" si="1"/>
        <v>0.02209236031927024</v>
      </c>
    </row>
    <row r="12" spans="1:10" ht="12.75">
      <c r="A12" s="98" t="s">
        <v>153</v>
      </c>
      <c r="B12" s="98" t="s">
        <v>124</v>
      </c>
      <c r="C12" s="157">
        <v>2</v>
      </c>
      <c r="D12" s="157">
        <v>2</v>
      </c>
      <c r="E12" s="157">
        <v>2</v>
      </c>
      <c r="F12" s="157">
        <v>1</v>
      </c>
      <c r="G12" s="157">
        <v>2</v>
      </c>
      <c r="H12" s="157">
        <v>2</v>
      </c>
      <c r="I12" s="157">
        <f t="shared" si="0"/>
        <v>11</v>
      </c>
      <c r="J12" s="24">
        <f t="shared" si="1"/>
        <v>0.00012060345583720727</v>
      </c>
    </row>
    <row r="13" spans="1:10" ht="12.75">
      <c r="A13" s="98" t="s">
        <v>146</v>
      </c>
      <c r="B13" s="98" t="s">
        <v>145</v>
      </c>
      <c r="C13" s="157"/>
      <c r="D13" s="157"/>
      <c r="E13" s="157">
        <v>1</v>
      </c>
      <c r="F13" s="157">
        <v>55</v>
      </c>
      <c r="G13" s="157">
        <v>71</v>
      </c>
      <c r="H13" s="157">
        <v>25</v>
      </c>
      <c r="I13" s="157">
        <f t="shared" si="0"/>
        <v>152</v>
      </c>
      <c r="J13" s="24">
        <f t="shared" si="1"/>
        <v>0.0016665204806595912</v>
      </c>
    </row>
    <row r="14" spans="1:10" ht="12.75">
      <c r="A14" s="98" t="s">
        <v>57</v>
      </c>
      <c r="B14" s="98" t="s">
        <v>56</v>
      </c>
      <c r="C14" s="157">
        <v>2</v>
      </c>
      <c r="D14" s="157">
        <v>10</v>
      </c>
      <c r="E14" s="157">
        <v>44</v>
      </c>
      <c r="F14" s="157">
        <v>83</v>
      </c>
      <c r="G14" s="157">
        <v>288</v>
      </c>
      <c r="H14" s="157">
        <v>182</v>
      </c>
      <c r="I14" s="157">
        <f t="shared" si="0"/>
        <v>609</v>
      </c>
      <c r="J14" s="24">
        <f t="shared" si="1"/>
        <v>0.00667704587316902</v>
      </c>
    </row>
    <row r="15" spans="1:10" ht="12.75">
      <c r="A15" s="98" t="s">
        <v>186</v>
      </c>
      <c r="B15" s="98" t="s">
        <v>128</v>
      </c>
      <c r="C15" s="157">
        <v>3</v>
      </c>
      <c r="D15" s="157">
        <v>17</v>
      </c>
      <c r="E15" s="157">
        <v>19</v>
      </c>
      <c r="F15" s="157">
        <v>34</v>
      </c>
      <c r="G15" s="157">
        <v>6</v>
      </c>
      <c r="H15" s="157">
        <v>3</v>
      </c>
      <c r="I15" s="157">
        <f t="shared" si="0"/>
        <v>82</v>
      </c>
      <c r="J15" s="24">
        <f t="shared" si="1"/>
        <v>0.0008990439435137269</v>
      </c>
    </row>
    <row r="16" spans="1:10" ht="12.75">
      <c r="A16" s="98" t="s">
        <v>188</v>
      </c>
      <c r="B16" s="98" t="s">
        <v>154</v>
      </c>
      <c r="C16" s="157"/>
      <c r="D16" s="157">
        <v>1</v>
      </c>
      <c r="E16" s="157">
        <v>2</v>
      </c>
      <c r="F16" s="157">
        <v>58</v>
      </c>
      <c r="G16" s="157">
        <v>169</v>
      </c>
      <c r="H16" s="157">
        <v>80</v>
      </c>
      <c r="I16" s="157">
        <f t="shared" si="0"/>
        <v>310</v>
      </c>
      <c r="J16" s="24">
        <f t="shared" si="1"/>
        <v>0.003398824664503114</v>
      </c>
    </row>
    <row r="17" spans="1:10" ht="12.75">
      <c r="A17" s="98" t="s">
        <v>187</v>
      </c>
      <c r="B17" s="98" t="s">
        <v>155</v>
      </c>
      <c r="C17" s="157">
        <v>1</v>
      </c>
      <c r="D17" s="157">
        <v>3</v>
      </c>
      <c r="E17" s="157">
        <v>1</v>
      </c>
      <c r="F17" s="157">
        <v>16</v>
      </c>
      <c r="G17" s="157">
        <v>21</v>
      </c>
      <c r="H17" s="157">
        <v>9</v>
      </c>
      <c r="I17" s="157">
        <f t="shared" si="0"/>
        <v>51</v>
      </c>
      <c r="J17" s="24">
        <f t="shared" si="1"/>
        <v>0.0005591614770634155</v>
      </c>
    </row>
    <row r="18" spans="1:10" ht="12.75">
      <c r="A18" s="98" t="s">
        <v>194</v>
      </c>
      <c r="B18" s="98" t="s">
        <v>68</v>
      </c>
      <c r="C18" s="157">
        <v>19</v>
      </c>
      <c r="D18" s="157">
        <v>1170</v>
      </c>
      <c r="E18" s="157">
        <v>1680</v>
      </c>
      <c r="F18" s="157">
        <v>309</v>
      </c>
      <c r="G18" s="157">
        <v>27</v>
      </c>
      <c r="H18" s="157">
        <v>2</v>
      </c>
      <c r="I18" s="157">
        <f t="shared" si="0"/>
        <v>3207</v>
      </c>
      <c r="J18" s="24">
        <f t="shared" si="1"/>
        <v>0.03516138935181125</v>
      </c>
    </row>
    <row r="19" spans="1:10" ht="12.75">
      <c r="A19" s="98" t="s">
        <v>254</v>
      </c>
      <c r="B19" s="98" t="s">
        <v>160</v>
      </c>
      <c r="C19" s="157"/>
      <c r="D19" s="157">
        <v>3</v>
      </c>
      <c r="E19" s="157">
        <v>3</v>
      </c>
      <c r="F19" s="157">
        <v>35</v>
      </c>
      <c r="G19" s="157">
        <v>5</v>
      </c>
      <c r="H19" s="157"/>
      <c r="I19" s="157">
        <f t="shared" si="0"/>
        <v>46</v>
      </c>
      <c r="J19" s="24">
        <f t="shared" si="1"/>
        <v>0.0005043417244101395</v>
      </c>
    </row>
    <row r="20" spans="1:10" ht="12.75">
      <c r="A20" s="98" t="s">
        <v>127</v>
      </c>
      <c r="B20" s="98" t="s">
        <v>63</v>
      </c>
      <c r="C20" s="157">
        <v>1</v>
      </c>
      <c r="D20" s="157">
        <v>14</v>
      </c>
      <c r="E20" s="157">
        <v>18</v>
      </c>
      <c r="F20" s="157">
        <v>75</v>
      </c>
      <c r="G20" s="157">
        <v>238</v>
      </c>
      <c r="H20" s="157">
        <v>280</v>
      </c>
      <c r="I20" s="157">
        <f t="shared" si="0"/>
        <v>626</v>
      </c>
      <c r="J20" s="24">
        <f t="shared" si="1"/>
        <v>0.006863433032190159</v>
      </c>
    </row>
    <row r="21" spans="1:10" ht="12.75">
      <c r="A21" s="98" t="s">
        <v>107</v>
      </c>
      <c r="B21" s="98" t="s">
        <v>106</v>
      </c>
      <c r="C21" s="157">
        <v>5</v>
      </c>
      <c r="D21" s="157">
        <v>3</v>
      </c>
      <c r="E21" s="157">
        <v>4</v>
      </c>
      <c r="F21" s="157">
        <v>49</v>
      </c>
      <c r="G21" s="157">
        <v>51</v>
      </c>
      <c r="H21" s="157">
        <v>7</v>
      </c>
      <c r="I21" s="157">
        <f t="shared" si="0"/>
        <v>119</v>
      </c>
      <c r="J21" s="24">
        <f t="shared" si="1"/>
        <v>0.0013047101131479695</v>
      </c>
    </row>
    <row r="22" spans="1:10" ht="12.75">
      <c r="A22" s="98" t="s">
        <v>74</v>
      </c>
      <c r="B22" s="98" t="s">
        <v>73</v>
      </c>
      <c r="C22" s="157">
        <v>13</v>
      </c>
      <c r="D22" s="157">
        <v>66</v>
      </c>
      <c r="E22" s="157">
        <v>1384</v>
      </c>
      <c r="F22" s="157">
        <v>1945</v>
      </c>
      <c r="G22" s="157">
        <v>259</v>
      </c>
      <c r="H22" s="157">
        <v>43</v>
      </c>
      <c r="I22" s="157">
        <f t="shared" si="0"/>
        <v>3710</v>
      </c>
      <c r="J22" s="24">
        <f t="shared" si="1"/>
        <v>0.04067625646873081</v>
      </c>
    </row>
    <row r="23" spans="1:10" ht="12.75">
      <c r="A23" s="98" t="s">
        <v>78</v>
      </c>
      <c r="B23" s="98" t="s">
        <v>77</v>
      </c>
      <c r="C23" s="157">
        <v>3</v>
      </c>
      <c r="D23" s="157">
        <v>3</v>
      </c>
      <c r="E23" s="157">
        <v>5</v>
      </c>
      <c r="F23" s="157">
        <v>61</v>
      </c>
      <c r="G23" s="157">
        <v>181</v>
      </c>
      <c r="H23" s="157">
        <v>77</v>
      </c>
      <c r="I23" s="157">
        <f t="shared" si="0"/>
        <v>330</v>
      </c>
      <c r="J23" s="24">
        <f t="shared" si="1"/>
        <v>0.003618103675116218</v>
      </c>
    </row>
    <row r="24" spans="1:10" ht="12.75">
      <c r="A24" s="98" t="s">
        <v>50</v>
      </c>
      <c r="B24" s="98" t="s">
        <v>49</v>
      </c>
      <c r="C24" s="157">
        <v>138</v>
      </c>
      <c r="D24" s="157">
        <v>439</v>
      </c>
      <c r="E24" s="157">
        <v>216</v>
      </c>
      <c r="F24" s="157">
        <v>286</v>
      </c>
      <c r="G24" s="157">
        <v>115</v>
      </c>
      <c r="H24" s="157">
        <v>25</v>
      </c>
      <c r="I24" s="157">
        <f t="shared" si="0"/>
        <v>1219</v>
      </c>
      <c r="J24" s="24">
        <f t="shared" si="1"/>
        <v>0.013365055696868695</v>
      </c>
    </row>
    <row r="25" spans="1:10" ht="12.75">
      <c r="A25" s="98" t="s">
        <v>126</v>
      </c>
      <c r="B25" s="98" t="s">
        <v>125</v>
      </c>
      <c r="C25" s="157">
        <v>4</v>
      </c>
      <c r="D25" s="157">
        <v>36</v>
      </c>
      <c r="E25" s="157">
        <v>39</v>
      </c>
      <c r="F25" s="157">
        <v>50</v>
      </c>
      <c r="G25" s="157">
        <v>17</v>
      </c>
      <c r="H25" s="157">
        <v>9</v>
      </c>
      <c r="I25" s="157">
        <f t="shared" si="0"/>
        <v>155</v>
      </c>
      <c r="J25" s="24">
        <f t="shared" si="1"/>
        <v>0.001699412332251557</v>
      </c>
    </row>
    <row r="26" spans="1:10" ht="12.75">
      <c r="A26" s="98" t="s">
        <v>59</v>
      </c>
      <c r="B26" s="98" t="s">
        <v>58</v>
      </c>
      <c r="C26" s="157">
        <v>2</v>
      </c>
      <c r="D26" s="157"/>
      <c r="E26" s="157">
        <v>12</v>
      </c>
      <c r="F26" s="157">
        <v>247</v>
      </c>
      <c r="G26" s="157">
        <v>96</v>
      </c>
      <c r="H26" s="157">
        <v>12</v>
      </c>
      <c r="I26" s="157">
        <f t="shared" si="0"/>
        <v>369</v>
      </c>
      <c r="J26" s="24">
        <f t="shared" si="1"/>
        <v>0.004045697745811771</v>
      </c>
    </row>
    <row r="27" spans="1:10" ht="12.75">
      <c r="A27" s="98" t="s">
        <v>111</v>
      </c>
      <c r="B27" s="98" t="s">
        <v>110</v>
      </c>
      <c r="C27" s="157"/>
      <c r="D27" s="157"/>
      <c r="E27" s="157"/>
      <c r="F27" s="157">
        <v>136</v>
      </c>
      <c r="G27" s="157">
        <v>53</v>
      </c>
      <c r="H27" s="157"/>
      <c r="I27" s="157">
        <f t="shared" si="0"/>
        <v>189</v>
      </c>
      <c r="J27" s="24">
        <f t="shared" si="1"/>
        <v>0.0020721866502938337</v>
      </c>
    </row>
    <row r="28" spans="1:10" ht="12.75">
      <c r="A28" s="98" t="s">
        <v>142</v>
      </c>
      <c r="B28" s="98" t="s">
        <v>141</v>
      </c>
      <c r="C28" s="157"/>
      <c r="D28" s="157"/>
      <c r="E28" s="157"/>
      <c r="F28" s="157">
        <v>74</v>
      </c>
      <c r="G28" s="157">
        <v>22</v>
      </c>
      <c r="H28" s="157"/>
      <c r="I28" s="157">
        <f t="shared" si="0"/>
        <v>96</v>
      </c>
      <c r="J28" s="24">
        <f t="shared" si="1"/>
        <v>0.0010525392509428998</v>
      </c>
    </row>
    <row r="29" spans="1:10" ht="12.75">
      <c r="A29" s="98" t="s">
        <v>161</v>
      </c>
      <c r="B29" s="98" t="s">
        <v>162</v>
      </c>
      <c r="C29" s="157">
        <v>537</v>
      </c>
      <c r="D29" s="157">
        <v>574</v>
      </c>
      <c r="E29" s="157">
        <v>196</v>
      </c>
      <c r="F29" s="157">
        <v>493</v>
      </c>
      <c r="G29" s="157">
        <v>246</v>
      </c>
      <c r="H29" s="157">
        <v>96</v>
      </c>
      <c r="I29" s="157">
        <f t="shared" si="0"/>
        <v>2142</v>
      </c>
      <c r="J29" s="24">
        <f t="shared" si="1"/>
        <v>0.02348478203666345</v>
      </c>
    </row>
    <row r="30" spans="1:10" ht="12.75">
      <c r="A30" s="98" t="s">
        <v>169</v>
      </c>
      <c r="B30" s="98" t="s">
        <v>104</v>
      </c>
      <c r="C30" s="157">
        <v>20</v>
      </c>
      <c r="D30" s="157">
        <v>136</v>
      </c>
      <c r="E30" s="157">
        <v>779</v>
      </c>
      <c r="F30" s="157">
        <v>1367</v>
      </c>
      <c r="G30" s="157">
        <v>356</v>
      </c>
      <c r="H30" s="157">
        <v>111</v>
      </c>
      <c r="I30" s="157">
        <f t="shared" si="0"/>
        <v>2769</v>
      </c>
      <c r="J30" s="24">
        <f t="shared" si="1"/>
        <v>0.030359179019384265</v>
      </c>
    </row>
    <row r="31" spans="1:10" ht="12.75">
      <c r="A31" s="98" t="s">
        <v>163</v>
      </c>
      <c r="B31" s="98" t="s">
        <v>164</v>
      </c>
      <c r="C31" s="157">
        <v>2</v>
      </c>
      <c r="D31" s="157">
        <v>2</v>
      </c>
      <c r="E31" s="157">
        <v>47</v>
      </c>
      <c r="F31" s="157">
        <v>143</v>
      </c>
      <c r="G31" s="157">
        <v>20</v>
      </c>
      <c r="H31" s="157">
        <v>4</v>
      </c>
      <c r="I31" s="157">
        <f t="shared" si="0"/>
        <v>218</v>
      </c>
      <c r="J31" s="24">
        <f t="shared" si="1"/>
        <v>0.002390141215682835</v>
      </c>
    </row>
    <row r="32" spans="1:10" ht="12.75">
      <c r="A32" s="98" t="s">
        <v>76</v>
      </c>
      <c r="B32" s="98" t="s">
        <v>75</v>
      </c>
      <c r="C32" s="157">
        <v>194</v>
      </c>
      <c r="D32" s="157">
        <v>376</v>
      </c>
      <c r="E32" s="157">
        <v>334</v>
      </c>
      <c r="F32" s="157">
        <v>1162</v>
      </c>
      <c r="G32" s="157">
        <v>1117</v>
      </c>
      <c r="H32" s="157">
        <v>318</v>
      </c>
      <c r="I32" s="157">
        <f t="shared" si="0"/>
        <v>3501</v>
      </c>
      <c r="J32" s="24">
        <f t="shared" si="1"/>
        <v>0.03838479080782387</v>
      </c>
    </row>
    <row r="33" spans="1:10" ht="12.75">
      <c r="A33" s="98" t="s">
        <v>89</v>
      </c>
      <c r="B33" s="98" t="s">
        <v>88</v>
      </c>
      <c r="C33" s="157">
        <v>2</v>
      </c>
      <c r="D33" s="157">
        <v>2</v>
      </c>
      <c r="E33" s="157">
        <v>2</v>
      </c>
      <c r="F33" s="157">
        <v>10</v>
      </c>
      <c r="G33" s="157">
        <v>360</v>
      </c>
      <c r="H33" s="157">
        <v>240</v>
      </c>
      <c r="I33" s="157">
        <f t="shared" si="0"/>
        <v>616</v>
      </c>
      <c r="J33" s="24">
        <f t="shared" si="1"/>
        <v>0.006753793526883606</v>
      </c>
    </row>
    <row r="34" spans="1:10" ht="12.75">
      <c r="A34" s="98" t="s">
        <v>156</v>
      </c>
      <c r="B34" s="98" t="s">
        <v>157</v>
      </c>
      <c r="C34" s="157">
        <v>2</v>
      </c>
      <c r="D34" s="157"/>
      <c r="E34" s="157"/>
      <c r="F34" s="157">
        <v>69</v>
      </c>
      <c r="G34" s="157">
        <v>306</v>
      </c>
      <c r="H34" s="157">
        <v>156</v>
      </c>
      <c r="I34" s="157">
        <f t="shared" si="0"/>
        <v>533</v>
      </c>
      <c r="J34" s="24">
        <f t="shared" si="1"/>
        <v>0.005843785632839224</v>
      </c>
    </row>
    <row r="35" spans="1:10" ht="12.75">
      <c r="A35" s="98" t="s">
        <v>82</v>
      </c>
      <c r="B35" s="98" t="s">
        <v>81</v>
      </c>
      <c r="C35" s="157">
        <v>10</v>
      </c>
      <c r="D35" s="157">
        <v>53</v>
      </c>
      <c r="E35" s="157">
        <v>110</v>
      </c>
      <c r="F35" s="157">
        <v>357</v>
      </c>
      <c r="G35" s="157">
        <v>156</v>
      </c>
      <c r="H35" s="157">
        <v>30</v>
      </c>
      <c r="I35" s="157">
        <f t="shared" si="0"/>
        <v>716</v>
      </c>
      <c r="J35" s="24">
        <f t="shared" si="1"/>
        <v>0.007850188579949128</v>
      </c>
    </row>
    <row r="36" spans="1:10" ht="12.75">
      <c r="A36" s="98" t="s">
        <v>242</v>
      </c>
      <c r="B36" s="98" t="s">
        <v>67</v>
      </c>
      <c r="C36" s="157">
        <v>244</v>
      </c>
      <c r="D36" s="157">
        <v>279</v>
      </c>
      <c r="E36" s="157">
        <v>117</v>
      </c>
      <c r="F36" s="157">
        <v>51</v>
      </c>
      <c r="G36" s="157">
        <v>31</v>
      </c>
      <c r="H36" s="157">
        <v>20</v>
      </c>
      <c r="I36" s="157">
        <f t="shared" si="0"/>
        <v>742</v>
      </c>
      <c r="J36" s="24">
        <f t="shared" si="1"/>
        <v>0.008135251293746162</v>
      </c>
    </row>
    <row r="37" spans="1:10" ht="12.75">
      <c r="A37" s="98" t="s">
        <v>236</v>
      </c>
      <c r="B37" s="98" t="s">
        <v>64</v>
      </c>
      <c r="C37" s="157">
        <v>73</v>
      </c>
      <c r="D37" s="157">
        <v>413</v>
      </c>
      <c r="E37" s="157">
        <v>397</v>
      </c>
      <c r="F37" s="157">
        <v>228</v>
      </c>
      <c r="G37" s="157">
        <v>49</v>
      </c>
      <c r="H37" s="157">
        <v>8</v>
      </c>
      <c r="I37" s="157">
        <f t="shared" si="0"/>
        <v>1168</v>
      </c>
      <c r="J37" s="24">
        <f t="shared" si="1"/>
        <v>0.01280589421980528</v>
      </c>
    </row>
    <row r="38" spans="1:10" ht="12.75">
      <c r="A38" s="98" t="s">
        <v>66</v>
      </c>
      <c r="B38" s="98" t="s">
        <v>65</v>
      </c>
      <c r="C38" s="157">
        <v>300</v>
      </c>
      <c r="D38" s="157">
        <v>763</v>
      </c>
      <c r="E38" s="157">
        <v>300</v>
      </c>
      <c r="F38" s="157">
        <v>295</v>
      </c>
      <c r="G38" s="157">
        <v>215</v>
      </c>
      <c r="H38" s="157">
        <v>280</v>
      </c>
      <c r="I38" s="157">
        <f t="shared" si="0"/>
        <v>2153</v>
      </c>
      <c r="J38" s="24">
        <f t="shared" si="1"/>
        <v>0.023605385492500658</v>
      </c>
    </row>
    <row r="39" spans="1:10" ht="12.75">
      <c r="A39" s="98" t="s">
        <v>85</v>
      </c>
      <c r="B39" s="98" t="s">
        <v>84</v>
      </c>
      <c r="C39" s="157"/>
      <c r="D39" s="157">
        <v>19</v>
      </c>
      <c r="E39" s="157">
        <v>1</v>
      </c>
      <c r="F39" s="157">
        <v>113</v>
      </c>
      <c r="G39" s="157">
        <v>266</v>
      </c>
      <c r="H39" s="157">
        <v>223</v>
      </c>
      <c r="I39" s="157">
        <f t="shared" si="0"/>
        <v>622</v>
      </c>
      <c r="J39" s="24">
        <f t="shared" si="1"/>
        <v>0.006819577230067538</v>
      </c>
    </row>
    <row r="40" spans="1:10" ht="12.75">
      <c r="A40" s="98" t="s">
        <v>123</v>
      </c>
      <c r="B40" s="98" t="s">
        <v>122</v>
      </c>
      <c r="C40" s="157">
        <v>14</v>
      </c>
      <c r="D40" s="157">
        <v>179</v>
      </c>
      <c r="E40" s="157">
        <v>244</v>
      </c>
      <c r="F40" s="157">
        <v>230</v>
      </c>
      <c r="G40" s="157">
        <v>125</v>
      </c>
      <c r="H40" s="157">
        <v>55</v>
      </c>
      <c r="I40" s="157">
        <f t="shared" si="0"/>
        <v>847</v>
      </c>
      <c r="J40" s="24">
        <f aca="true" t="shared" si="2" ref="J40:J60">+I40/$I$61</f>
        <v>0.009286466099464959</v>
      </c>
    </row>
    <row r="41" spans="1:10" ht="12.75">
      <c r="A41" s="98" t="s">
        <v>87</v>
      </c>
      <c r="B41" s="98" t="s">
        <v>86</v>
      </c>
      <c r="C41" s="157">
        <v>9</v>
      </c>
      <c r="D41" s="157">
        <v>2</v>
      </c>
      <c r="E41" s="157">
        <v>16</v>
      </c>
      <c r="F41" s="157">
        <v>949</v>
      </c>
      <c r="G41" s="157">
        <v>553</v>
      </c>
      <c r="H41" s="157">
        <v>82</v>
      </c>
      <c r="I41" s="157">
        <f t="shared" si="0"/>
        <v>1611</v>
      </c>
      <c r="J41" s="24">
        <f t="shared" si="2"/>
        <v>0.017662924304885537</v>
      </c>
    </row>
    <row r="42" spans="1:10" ht="12.75">
      <c r="A42" s="98" t="s">
        <v>170</v>
      </c>
      <c r="B42" s="98" t="s">
        <v>147</v>
      </c>
      <c r="C42" s="157">
        <v>4</v>
      </c>
      <c r="D42" s="157">
        <v>18</v>
      </c>
      <c r="E42" s="157">
        <v>77</v>
      </c>
      <c r="F42" s="157">
        <v>782</v>
      </c>
      <c r="G42" s="157">
        <v>215</v>
      </c>
      <c r="H42" s="157">
        <v>41</v>
      </c>
      <c r="I42" s="157">
        <f t="shared" si="0"/>
        <v>1137</v>
      </c>
      <c r="J42" s="24">
        <f t="shared" si="2"/>
        <v>0.01246601175335497</v>
      </c>
    </row>
    <row r="43" spans="1:10" ht="12.75">
      <c r="A43" s="98" t="s">
        <v>181</v>
      </c>
      <c r="B43" s="98" t="s">
        <v>83</v>
      </c>
      <c r="C43" s="157"/>
      <c r="D43" s="157"/>
      <c r="E43" s="157">
        <v>3</v>
      </c>
      <c r="F43" s="157">
        <v>571</v>
      </c>
      <c r="G43" s="157">
        <v>436</v>
      </c>
      <c r="H43" s="157">
        <v>85</v>
      </c>
      <c r="I43" s="157">
        <f t="shared" si="0"/>
        <v>1095</v>
      </c>
      <c r="J43" s="24">
        <f t="shared" si="2"/>
        <v>0.01200552583106745</v>
      </c>
    </row>
    <row r="44" spans="1:10" ht="12.75">
      <c r="A44" s="98" t="s">
        <v>91</v>
      </c>
      <c r="B44" s="98" t="s">
        <v>90</v>
      </c>
      <c r="C44" s="157">
        <v>35</v>
      </c>
      <c r="D44" s="157">
        <v>849</v>
      </c>
      <c r="E44" s="157">
        <v>1060</v>
      </c>
      <c r="F44" s="157">
        <v>445</v>
      </c>
      <c r="G44" s="157">
        <v>64</v>
      </c>
      <c r="H44" s="157">
        <v>13</v>
      </c>
      <c r="I44" s="157">
        <f t="shared" si="0"/>
        <v>2466</v>
      </c>
      <c r="J44" s="24">
        <f t="shared" si="2"/>
        <v>0.027037102008595736</v>
      </c>
    </row>
    <row r="45" spans="1:10" ht="12.75">
      <c r="A45" s="98" t="s">
        <v>149</v>
      </c>
      <c r="B45" s="98" t="s">
        <v>148</v>
      </c>
      <c r="C45" s="157">
        <v>8</v>
      </c>
      <c r="D45" s="157">
        <v>168</v>
      </c>
      <c r="E45" s="157">
        <v>66</v>
      </c>
      <c r="F45" s="157">
        <v>67</v>
      </c>
      <c r="G45" s="157">
        <v>19</v>
      </c>
      <c r="H45" s="157">
        <v>2</v>
      </c>
      <c r="I45" s="157">
        <f t="shared" si="0"/>
        <v>330</v>
      </c>
      <c r="J45" s="24">
        <f t="shared" si="2"/>
        <v>0.003618103675116218</v>
      </c>
    </row>
    <row r="46" spans="1:10" ht="12.75">
      <c r="A46" s="98" t="s">
        <v>237</v>
      </c>
      <c r="B46" s="98" t="s">
        <v>129</v>
      </c>
      <c r="C46" s="157">
        <v>459</v>
      </c>
      <c r="D46" s="157">
        <v>631</v>
      </c>
      <c r="E46" s="157">
        <v>713</v>
      </c>
      <c r="F46" s="157">
        <v>1670</v>
      </c>
      <c r="G46" s="157">
        <v>1227</v>
      </c>
      <c r="H46" s="157">
        <v>407</v>
      </c>
      <c r="I46" s="157">
        <f t="shared" si="0"/>
        <v>5107</v>
      </c>
      <c r="J46" s="24">
        <f t="shared" si="2"/>
        <v>0.05599289536005614</v>
      </c>
    </row>
    <row r="47" spans="1:10" ht="12.75">
      <c r="A47" s="98" t="s">
        <v>144</v>
      </c>
      <c r="B47" s="98" t="s">
        <v>143</v>
      </c>
      <c r="C47" s="157"/>
      <c r="D47" s="157"/>
      <c r="E47" s="157"/>
      <c r="F47" s="157">
        <v>16</v>
      </c>
      <c r="G47" s="157">
        <v>13</v>
      </c>
      <c r="H47" s="157">
        <v>1</v>
      </c>
      <c r="I47" s="157">
        <f t="shared" si="0"/>
        <v>30</v>
      </c>
      <c r="J47" s="24">
        <f t="shared" si="2"/>
        <v>0.00032891851591965616</v>
      </c>
    </row>
    <row r="48" spans="1:10" ht="12.75">
      <c r="A48" s="98" t="s">
        <v>189</v>
      </c>
      <c r="B48" s="98" t="s">
        <v>53</v>
      </c>
      <c r="C48" s="157">
        <v>1</v>
      </c>
      <c r="D48" s="157"/>
      <c r="E48" s="157">
        <v>4</v>
      </c>
      <c r="F48" s="157">
        <v>12</v>
      </c>
      <c r="G48" s="157">
        <v>8</v>
      </c>
      <c r="H48" s="157">
        <v>1</v>
      </c>
      <c r="I48" s="157">
        <f t="shared" si="0"/>
        <v>26</v>
      </c>
      <c r="J48" s="24">
        <f t="shared" si="2"/>
        <v>0.00028506271379703536</v>
      </c>
    </row>
    <row r="49" spans="1:10" ht="12.75">
      <c r="A49" s="98" t="s">
        <v>192</v>
      </c>
      <c r="B49" s="98" t="s">
        <v>137</v>
      </c>
      <c r="C49" s="157"/>
      <c r="D49" s="157"/>
      <c r="E49" s="157">
        <v>1</v>
      </c>
      <c r="F49" s="157">
        <v>12</v>
      </c>
      <c r="G49" s="157">
        <v>93</v>
      </c>
      <c r="H49" s="157">
        <v>31</v>
      </c>
      <c r="I49" s="157">
        <f t="shared" si="0"/>
        <v>137</v>
      </c>
      <c r="J49" s="24">
        <f t="shared" si="2"/>
        <v>0.0015020612226997632</v>
      </c>
    </row>
    <row r="50" spans="1:10" ht="12.75">
      <c r="A50" s="98" t="s">
        <v>229</v>
      </c>
      <c r="B50" s="98" t="s">
        <v>139</v>
      </c>
      <c r="C50" s="157"/>
      <c r="D50" s="157"/>
      <c r="E50" s="157">
        <v>1</v>
      </c>
      <c r="F50" s="157">
        <v>37</v>
      </c>
      <c r="G50" s="157">
        <v>267</v>
      </c>
      <c r="H50" s="157">
        <v>237</v>
      </c>
      <c r="I50" s="157">
        <f t="shared" si="0"/>
        <v>542</v>
      </c>
      <c r="J50" s="24">
        <f t="shared" si="2"/>
        <v>0.005942461187615122</v>
      </c>
    </row>
    <row r="51" spans="1:10" ht="12.75">
      <c r="A51" s="98" t="s">
        <v>182</v>
      </c>
      <c r="B51" s="98" t="s">
        <v>118</v>
      </c>
      <c r="C51" s="165"/>
      <c r="D51" s="165">
        <v>1</v>
      </c>
      <c r="E51" s="165">
        <v>1</v>
      </c>
      <c r="F51" s="165">
        <v>5</v>
      </c>
      <c r="G51" s="165">
        <v>6</v>
      </c>
      <c r="H51" s="165">
        <v>1</v>
      </c>
      <c r="I51" s="157">
        <f t="shared" si="0"/>
        <v>14</v>
      </c>
      <c r="J51" s="24">
        <f t="shared" si="2"/>
        <v>0.00015349530742917288</v>
      </c>
    </row>
    <row r="52" spans="1:10" ht="12.75">
      <c r="A52" s="98" t="s">
        <v>185</v>
      </c>
      <c r="B52" s="98" t="s">
        <v>140</v>
      </c>
      <c r="C52" s="157">
        <v>2</v>
      </c>
      <c r="D52" s="157">
        <v>1</v>
      </c>
      <c r="E52" s="157"/>
      <c r="F52" s="157">
        <v>10</v>
      </c>
      <c r="G52" s="157">
        <v>401</v>
      </c>
      <c r="H52" s="157">
        <v>391</v>
      </c>
      <c r="I52" s="157">
        <f t="shared" si="0"/>
        <v>805</v>
      </c>
      <c r="J52" s="24">
        <f t="shared" si="2"/>
        <v>0.00882598017717744</v>
      </c>
    </row>
    <row r="53" spans="1:10" ht="12.75">
      <c r="A53" s="98" t="s">
        <v>190</v>
      </c>
      <c r="B53" s="98" t="s">
        <v>138</v>
      </c>
      <c r="C53" s="157"/>
      <c r="D53" s="157"/>
      <c r="E53" s="157"/>
      <c r="F53" s="157"/>
      <c r="G53" s="157">
        <v>2</v>
      </c>
      <c r="H53" s="157">
        <v>16</v>
      </c>
      <c r="I53" s="157">
        <f t="shared" si="0"/>
        <v>18</v>
      </c>
      <c r="J53" s="24">
        <f t="shared" si="2"/>
        <v>0.0001973511095517937</v>
      </c>
    </row>
    <row r="54" spans="1:10" ht="12.75">
      <c r="A54" s="98" t="s">
        <v>240</v>
      </c>
      <c r="B54" s="98" t="s">
        <v>121</v>
      </c>
      <c r="C54" s="157">
        <v>1</v>
      </c>
      <c r="D54" s="157">
        <v>1</v>
      </c>
      <c r="E54" s="157"/>
      <c r="F54" s="157">
        <v>287</v>
      </c>
      <c r="G54" s="157">
        <v>38</v>
      </c>
      <c r="H54" s="157">
        <v>5</v>
      </c>
      <c r="I54" s="157">
        <f t="shared" si="0"/>
        <v>332</v>
      </c>
      <c r="J54" s="24">
        <f t="shared" si="2"/>
        <v>0.003640031576177528</v>
      </c>
    </row>
    <row r="55" spans="1:10" ht="12.75">
      <c r="A55" s="98" t="s">
        <v>183</v>
      </c>
      <c r="B55" s="98" t="s">
        <v>117</v>
      </c>
      <c r="C55" s="157">
        <v>1</v>
      </c>
      <c r="D55" s="157"/>
      <c r="E55" s="157">
        <v>1</v>
      </c>
      <c r="F55" s="157">
        <v>38</v>
      </c>
      <c r="G55" s="157">
        <v>168</v>
      </c>
      <c r="H55" s="157">
        <v>227</v>
      </c>
      <c r="I55" s="157">
        <f t="shared" si="0"/>
        <v>435</v>
      </c>
      <c r="J55" s="24">
        <f t="shared" si="2"/>
        <v>0.004769318480835015</v>
      </c>
    </row>
    <row r="56" spans="1:10" ht="12.75">
      <c r="A56" s="98" t="s">
        <v>191</v>
      </c>
      <c r="B56" s="98" t="s">
        <v>136</v>
      </c>
      <c r="C56" s="157"/>
      <c r="D56" s="157"/>
      <c r="E56" s="157"/>
      <c r="F56" s="157">
        <v>9</v>
      </c>
      <c r="G56" s="157">
        <v>35</v>
      </c>
      <c r="H56" s="157">
        <v>14</v>
      </c>
      <c r="I56" s="157">
        <f t="shared" si="0"/>
        <v>58</v>
      </c>
      <c r="J56" s="24">
        <f t="shared" si="2"/>
        <v>0.000635909130778002</v>
      </c>
    </row>
    <row r="57" spans="1:10" ht="12.75">
      <c r="A57" s="98" t="s">
        <v>165</v>
      </c>
      <c r="B57" s="98" t="s">
        <v>166</v>
      </c>
      <c r="C57" s="157">
        <v>1</v>
      </c>
      <c r="D57" s="157">
        <v>1</v>
      </c>
      <c r="E57" s="157"/>
      <c r="F57" s="157">
        <v>8</v>
      </c>
      <c r="G57" s="157">
        <v>12</v>
      </c>
      <c r="H57" s="157"/>
      <c r="I57" s="157">
        <f t="shared" si="0"/>
        <v>22</v>
      </c>
      <c r="J57" s="24">
        <f t="shared" si="2"/>
        <v>0.00024120691167441453</v>
      </c>
    </row>
    <row r="58" spans="1:10" ht="12.75">
      <c r="A58" s="98" t="s">
        <v>72</v>
      </c>
      <c r="B58" s="98" t="s">
        <v>71</v>
      </c>
      <c r="C58" s="157">
        <v>1</v>
      </c>
      <c r="D58" s="157">
        <v>8</v>
      </c>
      <c r="E58" s="157">
        <v>9</v>
      </c>
      <c r="F58" s="157">
        <v>146</v>
      </c>
      <c r="G58" s="157">
        <v>109</v>
      </c>
      <c r="H58" s="157">
        <v>47</v>
      </c>
      <c r="I58" s="157">
        <f t="shared" si="0"/>
        <v>320</v>
      </c>
      <c r="J58" s="24">
        <f t="shared" si="2"/>
        <v>0.0035084641698096657</v>
      </c>
    </row>
    <row r="59" spans="1:10" ht="12.75">
      <c r="A59" s="98" t="s">
        <v>158</v>
      </c>
      <c r="B59" s="98" t="s">
        <v>159</v>
      </c>
      <c r="C59" s="157">
        <v>4</v>
      </c>
      <c r="D59" s="157">
        <v>3</v>
      </c>
      <c r="E59" s="157">
        <v>6</v>
      </c>
      <c r="F59" s="157">
        <v>221</v>
      </c>
      <c r="G59" s="157">
        <v>238</v>
      </c>
      <c r="H59" s="157">
        <v>36</v>
      </c>
      <c r="I59" s="157">
        <f t="shared" si="0"/>
        <v>508</v>
      </c>
      <c r="J59" s="24">
        <f t="shared" si="2"/>
        <v>0.005569686869572844</v>
      </c>
    </row>
    <row r="60" spans="1:10" s="27" customFormat="1" ht="13.5" thickBot="1">
      <c r="A60" s="157" t="s">
        <v>116</v>
      </c>
      <c r="B60" s="98"/>
      <c r="C60" s="166">
        <v>3876</v>
      </c>
      <c r="D60" s="157">
        <v>3933</v>
      </c>
      <c r="E60" s="157">
        <v>5058</v>
      </c>
      <c r="F60" s="157">
        <v>16959</v>
      </c>
      <c r="G60" s="157">
        <v>10971</v>
      </c>
      <c r="H60" s="157">
        <v>4502</v>
      </c>
      <c r="I60" s="157">
        <v>45299</v>
      </c>
      <c r="J60" s="26">
        <f t="shared" si="2"/>
        <v>0.49665599508815017</v>
      </c>
    </row>
    <row r="61" spans="1:10" s="27" customFormat="1" ht="12" thickBot="1">
      <c r="A61" s="80" t="s">
        <v>167</v>
      </c>
      <c r="B61" s="62"/>
      <c r="C61" s="81">
        <f aca="true" t="shared" si="3" ref="C61:I61">SUM(C8:C60)</f>
        <v>6178</v>
      </c>
      <c r="D61" s="81">
        <f t="shared" si="3"/>
        <v>10444</v>
      </c>
      <c r="E61" s="81">
        <f t="shared" si="3"/>
        <v>13176</v>
      </c>
      <c r="F61" s="81">
        <f t="shared" si="3"/>
        <v>31295</v>
      </c>
      <c r="G61" s="81">
        <f t="shared" si="3"/>
        <v>21014</v>
      </c>
      <c r="H61" s="81">
        <f t="shared" si="3"/>
        <v>9101</v>
      </c>
      <c r="I61" s="81">
        <f t="shared" si="3"/>
        <v>91208</v>
      </c>
      <c r="J61" s="82">
        <f>+I61/I61</f>
        <v>1</v>
      </c>
    </row>
    <row r="62" spans="1:4" ht="11.25">
      <c r="A62" s="6" t="s">
        <v>221</v>
      </c>
      <c r="D62" s="44"/>
    </row>
    <row r="63" spans="1:4" ht="11.25">
      <c r="A63" s="6" t="s">
        <v>217</v>
      </c>
      <c r="D63" s="44"/>
    </row>
    <row r="64" spans="1:4" ht="11.25">
      <c r="A64" s="7" t="s">
        <v>218</v>
      </c>
      <c r="D64" s="44"/>
    </row>
    <row r="65" spans="1:9" ht="11.25">
      <c r="A65" s="28" t="s">
        <v>199</v>
      </c>
      <c r="C65" s="29"/>
      <c r="D65" s="29"/>
      <c r="E65" s="29"/>
      <c r="F65" s="29"/>
      <c r="G65" s="29"/>
      <c r="H65" s="29"/>
      <c r="I65" s="29"/>
    </row>
    <row r="66" ht="11.25">
      <c r="A66" s="6" t="s">
        <v>216</v>
      </c>
    </row>
    <row r="67" spans="1:10" ht="12.75">
      <c r="A67" s="275" t="s">
        <v>211</v>
      </c>
      <c r="B67" s="275"/>
      <c r="C67" s="275"/>
      <c r="D67" s="275"/>
      <c r="E67" s="275"/>
      <c r="F67" s="275"/>
      <c r="G67" s="275"/>
      <c r="H67" s="275"/>
      <c r="I67" s="275"/>
      <c r="J67" s="275"/>
    </row>
  </sheetData>
  <mergeCells count="6">
    <mergeCell ref="A1:J1"/>
    <mergeCell ref="A67:J67"/>
    <mergeCell ref="C5:I5"/>
    <mergeCell ref="A2:J2"/>
    <mergeCell ref="A6:A7"/>
    <mergeCell ref="J5:J7"/>
  </mergeCells>
  <hyperlinks>
    <hyperlink ref="A67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4"/>
  <sheetViews>
    <sheetView zoomScale="75" zoomScaleNormal="75" workbookViewId="0" topLeftCell="A1">
      <selection activeCell="A70" sqref="A70"/>
    </sheetView>
  </sheetViews>
  <sheetFormatPr defaultColWidth="9.140625" defaultRowHeight="12.75"/>
  <cols>
    <col min="1" max="1" width="64.28125" style="0" customWidth="1"/>
    <col min="2" max="2" width="11.421875" style="0" customWidth="1"/>
    <col min="3" max="4" width="0" style="0" hidden="1" customWidth="1"/>
    <col min="5" max="5" width="11.421875" style="0" customWidth="1"/>
    <col min="6" max="7" width="0" style="0" hidden="1" customWidth="1"/>
    <col min="8" max="8" width="11.421875" style="0" customWidth="1"/>
    <col min="9" max="10" width="0" style="0" hidden="1" customWidth="1"/>
    <col min="11" max="11" width="11.421875" style="0" customWidth="1"/>
    <col min="12" max="13" width="0" style="0" hidden="1" customWidth="1"/>
    <col min="14" max="14" width="11.421875" style="0" customWidth="1"/>
    <col min="15" max="16" width="0" style="0" hidden="1" customWidth="1"/>
    <col min="17" max="17" width="11.421875" style="0" customWidth="1"/>
    <col min="18" max="19" width="0" style="0" hidden="1" customWidth="1"/>
    <col min="20" max="20" width="11.421875" style="0" customWidth="1"/>
    <col min="21" max="22" width="0" style="0" hidden="1" customWidth="1"/>
    <col min="23" max="16384" width="11.421875" style="0" customWidth="1"/>
  </cols>
  <sheetData>
    <row r="1" spans="1:23" ht="12.75">
      <c r="A1" s="275" t="s">
        <v>211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1:23" ht="13.5">
      <c r="A2" s="284" t="s">
        <v>269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ht="13.5" thickBot="1"/>
    <row r="4" spans="1:23" ht="13.5" thickBot="1">
      <c r="A4" s="167"/>
      <c r="B4" s="168"/>
      <c r="C4" s="314" t="s">
        <v>168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169"/>
      <c r="W4" s="170"/>
    </row>
    <row r="5" spans="1:23" ht="13.5" thickBot="1">
      <c r="A5" s="167"/>
      <c r="B5" s="171" t="s">
        <v>174</v>
      </c>
      <c r="C5" s="172" t="s">
        <v>259</v>
      </c>
      <c r="D5" s="173" t="s">
        <v>259</v>
      </c>
      <c r="E5" s="174" t="s">
        <v>180</v>
      </c>
      <c r="F5" s="175" t="s">
        <v>47</v>
      </c>
      <c r="G5" s="175"/>
      <c r="H5" s="175" t="s">
        <v>47</v>
      </c>
      <c r="I5" s="176" t="s">
        <v>48</v>
      </c>
      <c r="J5" s="176"/>
      <c r="K5" s="176" t="s">
        <v>48</v>
      </c>
      <c r="L5" s="177" t="s">
        <v>44</v>
      </c>
      <c r="M5" s="177"/>
      <c r="N5" s="177" t="s">
        <v>44</v>
      </c>
      <c r="O5" s="177" t="s">
        <v>45</v>
      </c>
      <c r="P5" s="177"/>
      <c r="Q5" s="177" t="s">
        <v>45</v>
      </c>
      <c r="R5" s="177" t="s">
        <v>46</v>
      </c>
      <c r="S5" s="177"/>
      <c r="T5" s="177" t="s">
        <v>46</v>
      </c>
      <c r="U5" s="177" t="s">
        <v>1</v>
      </c>
      <c r="V5" s="178"/>
      <c r="W5" s="179" t="s">
        <v>1</v>
      </c>
    </row>
    <row r="6" spans="1:23" ht="13.5" thickBot="1">
      <c r="A6" s="180" t="s">
        <v>171</v>
      </c>
      <c r="B6" s="181" t="s">
        <v>41</v>
      </c>
      <c r="C6" s="182"/>
      <c r="D6" s="183"/>
      <c r="E6" s="315" t="s">
        <v>266</v>
      </c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7"/>
    </row>
    <row r="7" spans="1:23" ht="13.5" thickBot="1">
      <c r="A7" s="139" t="s">
        <v>95</v>
      </c>
      <c r="B7" s="98" t="s">
        <v>94</v>
      </c>
      <c r="C7" s="98">
        <v>0</v>
      </c>
      <c r="D7" s="184">
        <v>19305</v>
      </c>
      <c r="E7" s="185">
        <f>+C7*100000/D7</f>
        <v>0</v>
      </c>
      <c r="F7" s="99">
        <v>0</v>
      </c>
      <c r="G7" s="186">
        <v>119659</v>
      </c>
      <c r="H7" s="185">
        <f>+F7*100000/G7</f>
        <v>0</v>
      </c>
      <c r="I7" s="99">
        <v>25</v>
      </c>
      <c r="J7" s="187">
        <v>273208.3333333333</v>
      </c>
      <c r="K7" s="185">
        <f>+I7*100000/J7</f>
        <v>9.150526155253928</v>
      </c>
      <c r="L7" s="99">
        <v>4805</v>
      </c>
      <c r="M7" s="187">
        <v>715486.75</v>
      </c>
      <c r="N7" s="188">
        <f>+L7*100000/M7</f>
        <v>671.570787299695</v>
      </c>
      <c r="O7" s="157">
        <v>247</v>
      </c>
      <c r="P7" s="187">
        <v>257943.5</v>
      </c>
      <c r="Q7" s="189">
        <f>+O7*100000/P7</f>
        <v>95.75740423774974</v>
      </c>
      <c r="R7" s="157">
        <v>10</v>
      </c>
      <c r="S7" s="187">
        <v>43698.333333333336</v>
      </c>
      <c r="T7" s="185">
        <f>+R7*100000/S7</f>
        <v>22.884167969792898</v>
      </c>
      <c r="U7" s="190">
        <v>5087</v>
      </c>
      <c r="V7" s="159">
        <v>1411604.5</v>
      </c>
      <c r="W7" s="191">
        <f>+U7*100000/V7</f>
        <v>360.37006116089884</v>
      </c>
    </row>
    <row r="8" spans="1:23" ht="13.5" thickBot="1">
      <c r="A8" s="139" t="s">
        <v>150</v>
      </c>
      <c r="B8" s="98" t="s">
        <v>131</v>
      </c>
      <c r="C8" s="98">
        <v>0</v>
      </c>
      <c r="D8" s="184">
        <v>19305</v>
      </c>
      <c r="E8" s="192">
        <f aca="true" t="shared" si="0" ref="E8:E66">+C8*100000/D8</f>
        <v>0</v>
      </c>
      <c r="F8" s="98"/>
      <c r="G8" s="186">
        <v>119659</v>
      </c>
      <c r="H8" s="192">
        <f aca="true" t="shared" si="1" ref="H8:H66">+F8*100000/G8</f>
        <v>0</v>
      </c>
      <c r="I8" s="98">
        <v>1</v>
      </c>
      <c r="J8" s="187">
        <v>273208.3333333333</v>
      </c>
      <c r="K8" s="192">
        <f aca="true" t="shared" si="2" ref="K8:K66">+I8*100000/J8</f>
        <v>0.36602104621015713</v>
      </c>
      <c r="L8" s="99">
        <v>238</v>
      </c>
      <c r="M8" s="187">
        <v>715486.75</v>
      </c>
      <c r="N8" s="193">
        <f aca="true" t="shared" si="3" ref="N8:N66">+L8*100000/M8</f>
        <v>33.26406813263838</v>
      </c>
      <c r="O8" s="157">
        <v>17</v>
      </c>
      <c r="P8" s="187">
        <v>257943.5</v>
      </c>
      <c r="Q8" s="192">
        <f aca="true" t="shared" si="4" ref="Q8:Q66">+O8*100000/P8</f>
        <v>6.590590575067796</v>
      </c>
      <c r="R8" s="157"/>
      <c r="S8" s="187">
        <v>43698.333333333336</v>
      </c>
      <c r="T8" s="192">
        <f aca="true" t="shared" si="5" ref="T8:T66">+R8*100000/S8</f>
        <v>0</v>
      </c>
      <c r="U8" s="157">
        <v>256</v>
      </c>
      <c r="V8" s="159">
        <v>1411604.5</v>
      </c>
      <c r="W8" s="194">
        <f aca="true" t="shared" si="6" ref="W8:W66">+U8*100000/V8</f>
        <v>18.135391322427775</v>
      </c>
    </row>
    <row r="9" spans="1:23" ht="13.5" thickBot="1">
      <c r="A9" s="139" t="s">
        <v>70</v>
      </c>
      <c r="B9" s="98" t="s">
        <v>69</v>
      </c>
      <c r="C9" s="98">
        <v>85</v>
      </c>
      <c r="D9" s="184">
        <v>19305</v>
      </c>
      <c r="E9" s="195">
        <f t="shared" si="0"/>
        <v>440.3004403004403</v>
      </c>
      <c r="F9" s="98">
        <v>127</v>
      </c>
      <c r="G9" s="186">
        <v>119659</v>
      </c>
      <c r="H9" s="193">
        <f t="shared" si="1"/>
        <v>106.13493343584686</v>
      </c>
      <c r="I9" s="99">
        <v>104</v>
      </c>
      <c r="J9" s="187">
        <v>273208.333333333</v>
      </c>
      <c r="K9" s="192">
        <f t="shared" si="2"/>
        <v>38.06618880585638</v>
      </c>
      <c r="L9" s="98">
        <v>110</v>
      </c>
      <c r="M9" s="187">
        <v>715486.75</v>
      </c>
      <c r="N9" s="192">
        <f t="shared" si="3"/>
        <v>15.374149136933703</v>
      </c>
      <c r="O9" s="157">
        <v>131</v>
      </c>
      <c r="P9" s="187">
        <v>257943.5</v>
      </c>
      <c r="Q9" s="192">
        <f t="shared" si="4"/>
        <v>50.786315607875366</v>
      </c>
      <c r="R9" s="157">
        <v>108</v>
      </c>
      <c r="S9" s="187">
        <v>43698.333333333336</v>
      </c>
      <c r="T9" s="196">
        <f t="shared" si="5"/>
        <v>247.14901407376328</v>
      </c>
      <c r="U9" s="157">
        <v>665</v>
      </c>
      <c r="V9" s="159">
        <v>1411604.5</v>
      </c>
      <c r="W9" s="194">
        <f t="shared" si="6"/>
        <v>47.109512614900275</v>
      </c>
    </row>
    <row r="10" spans="1:23" ht="13.5" thickBot="1">
      <c r="A10" s="139" t="s">
        <v>151</v>
      </c>
      <c r="B10" s="98" t="s">
        <v>260</v>
      </c>
      <c r="C10" s="98">
        <v>32</v>
      </c>
      <c r="D10" s="184">
        <v>19305</v>
      </c>
      <c r="E10" s="196">
        <f t="shared" si="0"/>
        <v>165.76016576016576</v>
      </c>
      <c r="F10" s="98">
        <v>37</v>
      </c>
      <c r="G10" s="186">
        <v>119659</v>
      </c>
      <c r="H10" s="193">
        <f t="shared" si="1"/>
        <v>30.921201079734914</v>
      </c>
      <c r="I10" s="99">
        <v>16</v>
      </c>
      <c r="J10" s="187">
        <v>273208.333333333</v>
      </c>
      <c r="K10" s="192">
        <f t="shared" si="2"/>
        <v>5.85633673936252</v>
      </c>
      <c r="L10" s="99">
        <v>10</v>
      </c>
      <c r="M10" s="187">
        <v>715486.75</v>
      </c>
      <c r="N10" s="192">
        <f t="shared" si="3"/>
        <v>1.3976499215394276</v>
      </c>
      <c r="O10" s="157">
        <v>16</v>
      </c>
      <c r="P10" s="187">
        <v>257943.5</v>
      </c>
      <c r="Q10" s="192">
        <f t="shared" si="4"/>
        <v>6.202908776534396</v>
      </c>
      <c r="R10" s="157">
        <v>4</v>
      </c>
      <c r="S10" s="187">
        <v>43698.333333333336</v>
      </c>
      <c r="T10" s="197">
        <f t="shared" si="5"/>
        <v>9.15366718791716</v>
      </c>
      <c r="U10" s="157">
        <v>115</v>
      </c>
      <c r="V10" s="159">
        <v>1411604.5</v>
      </c>
      <c r="W10" s="194">
        <f t="shared" si="6"/>
        <v>8.146757820621852</v>
      </c>
    </row>
    <row r="11" spans="1:23" ht="13.5" thickBot="1">
      <c r="A11" s="139" t="s">
        <v>61</v>
      </c>
      <c r="B11" s="98" t="s">
        <v>60</v>
      </c>
      <c r="C11" s="98">
        <v>4</v>
      </c>
      <c r="D11" s="184">
        <v>19305</v>
      </c>
      <c r="E11" s="192">
        <f t="shared" si="0"/>
        <v>20.72002072002072</v>
      </c>
      <c r="F11" s="98">
        <v>8</v>
      </c>
      <c r="G11" s="186">
        <v>119659</v>
      </c>
      <c r="H11" s="192">
        <f t="shared" si="1"/>
        <v>6.685665098321063</v>
      </c>
      <c r="I11" s="98">
        <v>2</v>
      </c>
      <c r="J11" s="187">
        <v>273208.333333333</v>
      </c>
      <c r="K11" s="192">
        <f t="shared" si="2"/>
        <v>0.732042092420315</v>
      </c>
      <c r="L11" s="98">
        <v>51</v>
      </c>
      <c r="M11" s="187">
        <v>715486.75</v>
      </c>
      <c r="N11" s="192">
        <f t="shared" si="3"/>
        <v>7.12801459985108</v>
      </c>
      <c r="O11" s="157">
        <v>281</v>
      </c>
      <c r="P11" s="187">
        <v>257943.5</v>
      </c>
      <c r="Q11" s="193">
        <f t="shared" si="4"/>
        <v>108.93858538788533</v>
      </c>
      <c r="R11" s="157">
        <v>537</v>
      </c>
      <c r="S11" s="187">
        <v>43698.333333333336</v>
      </c>
      <c r="T11" s="196">
        <f t="shared" si="5"/>
        <v>1228.8798199778785</v>
      </c>
      <c r="U11" s="157">
        <v>883</v>
      </c>
      <c r="V11" s="159">
        <v>1411604.5</v>
      </c>
      <c r="W11" s="194">
        <f t="shared" si="6"/>
        <v>62.55293178790518</v>
      </c>
    </row>
    <row r="12" spans="1:23" ht="13.5" thickBot="1">
      <c r="A12" s="139" t="s">
        <v>97</v>
      </c>
      <c r="B12" s="99" t="s">
        <v>96</v>
      </c>
      <c r="C12" s="98">
        <v>0</v>
      </c>
      <c r="D12" s="184">
        <v>19305</v>
      </c>
      <c r="E12" s="192">
        <f t="shared" si="0"/>
        <v>0</v>
      </c>
      <c r="F12" s="98">
        <v>0</v>
      </c>
      <c r="G12" s="186">
        <v>119659</v>
      </c>
      <c r="H12" s="192">
        <f t="shared" si="1"/>
        <v>0</v>
      </c>
      <c r="I12" s="98">
        <v>65</v>
      </c>
      <c r="J12" s="187">
        <v>273208.333333333</v>
      </c>
      <c r="K12" s="192">
        <f t="shared" si="2"/>
        <v>23.79136800366024</v>
      </c>
      <c r="L12" s="99">
        <v>6296</v>
      </c>
      <c r="M12" s="187">
        <v>715486.75</v>
      </c>
      <c r="N12" s="196">
        <f t="shared" si="3"/>
        <v>879.9603906012236</v>
      </c>
      <c r="O12" s="157">
        <v>112</v>
      </c>
      <c r="P12" s="187">
        <v>257943.5</v>
      </c>
      <c r="Q12" s="197">
        <f t="shared" si="4"/>
        <v>43.42036143574077</v>
      </c>
      <c r="R12" s="197">
        <v>9</v>
      </c>
      <c r="S12" s="197">
        <v>43698.333333333336</v>
      </c>
      <c r="T12" s="197">
        <f t="shared" si="5"/>
        <v>20.595751172813607</v>
      </c>
      <c r="U12" s="157">
        <v>6482</v>
      </c>
      <c r="V12" s="159">
        <v>1411604.5</v>
      </c>
      <c r="W12" s="194">
        <f t="shared" si="6"/>
        <v>459.19377559365955</v>
      </c>
    </row>
    <row r="13" spans="1:23" ht="13.5" thickBot="1">
      <c r="A13" s="139" t="s">
        <v>80</v>
      </c>
      <c r="B13" s="98" t="s">
        <v>79</v>
      </c>
      <c r="C13" s="98">
        <v>23</v>
      </c>
      <c r="D13" s="184">
        <v>19305</v>
      </c>
      <c r="E13" s="192">
        <f t="shared" si="0"/>
        <v>119.14011914011914</v>
      </c>
      <c r="F13" s="98">
        <v>5</v>
      </c>
      <c r="G13" s="186">
        <v>119659</v>
      </c>
      <c r="H13" s="192">
        <f t="shared" si="1"/>
        <v>4.178540686450664</v>
      </c>
      <c r="I13" s="98">
        <v>48</v>
      </c>
      <c r="J13" s="187">
        <v>273208.333333333</v>
      </c>
      <c r="K13" s="192">
        <f t="shared" si="2"/>
        <v>17.56901021808756</v>
      </c>
      <c r="L13" s="99">
        <v>2237</v>
      </c>
      <c r="M13" s="187">
        <v>715486.75</v>
      </c>
      <c r="N13" s="193">
        <f t="shared" si="3"/>
        <v>312.6542874483699</v>
      </c>
      <c r="O13" s="157">
        <v>1673</v>
      </c>
      <c r="P13" s="187">
        <v>257943.5</v>
      </c>
      <c r="Q13" s="196">
        <f t="shared" si="4"/>
        <v>648.5916489463777</v>
      </c>
      <c r="R13" s="196">
        <v>221</v>
      </c>
      <c r="S13" s="196">
        <v>43698.333333333336</v>
      </c>
      <c r="T13" s="196">
        <f t="shared" si="5"/>
        <v>505.740112132423</v>
      </c>
      <c r="U13" s="157">
        <v>4207</v>
      </c>
      <c r="V13" s="159">
        <v>1411604.5</v>
      </c>
      <c r="W13" s="194">
        <f t="shared" si="6"/>
        <v>298.02965349005336</v>
      </c>
    </row>
    <row r="14" spans="1:23" ht="13.5" thickBot="1">
      <c r="A14" s="139" t="s">
        <v>153</v>
      </c>
      <c r="B14" s="98" t="s">
        <v>124</v>
      </c>
      <c r="C14" s="98">
        <v>2</v>
      </c>
      <c r="D14" s="184">
        <v>19305</v>
      </c>
      <c r="E14" s="192">
        <f t="shared" si="0"/>
        <v>10.36001036001036</v>
      </c>
      <c r="F14" s="98">
        <v>5</v>
      </c>
      <c r="G14" s="186">
        <v>119659</v>
      </c>
      <c r="H14" s="192">
        <f t="shared" si="1"/>
        <v>4.178540686450664</v>
      </c>
      <c r="I14" s="98">
        <v>8</v>
      </c>
      <c r="J14" s="187">
        <v>273208.333333333</v>
      </c>
      <c r="K14" s="192">
        <f t="shared" si="2"/>
        <v>2.92816836968126</v>
      </c>
      <c r="L14" s="98">
        <v>10</v>
      </c>
      <c r="M14" s="187">
        <v>715486.75</v>
      </c>
      <c r="N14" s="197">
        <f t="shared" si="3"/>
        <v>1.3976499215394276</v>
      </c>
      <c r="O14" s="197">
        <v>4</v>
      </c>
      <c r="P14" s="197">
        <v>257943.5</v>
      </c>
      <c r="Q14" s="197">
        <f t="shared" si="4"/>
        <v>1.550727194133599</v>
      </c>
      <c r="R14" s="197">
        <v>6</v>
      </c>
      <c r="S14" s="197">
        <v>43698.333333333336</v>
      </c>
      <c r="T14" s="197">
        <f t="shared" si="5"/>
        <v>13.730500781875739</v>
      </c>
      <c r="U14" s="157">
        <v>35</v>
      </c>
      <c r="V14" s="159">
        <v>1411604.5</v>
      </c>
      <c r="W14" s="194">
        <f t="shared" si="6"/>
        <v>2.4794480323631727</v>
      </c>
    </row>
    <row r="15" spans="1:23" ht="13.5" thickBot="1">
      <c r="A15" s="139" t="s">
        <v>146</v>
      </c>
      <c r="B15" s="99" t="s">
        <v>145</v>
      </c>
      <c r="C15" s="99"/>
      <c r="D15" s="184">
        <v>19305</v>
      </c>
      <c r="E15" s="192">
        <f t="shared" si="0"/>
        <v>0</v>
      </c>
      <c r="F15" s="98"/>
      <c r="G15" s="186">
        <v>119659</v>
      </c>
      <c r="H15" s="192">
        <f t="shared" si="1"/>
        <v>0</v>
      </c>
      <c r="I15" s="98"/>
      <c r="J15" s="187">
        <v>273208.333333333</v>
      </c>
      <c r="K15" s="192">
        <f t="shared" si="2"/>
        <v>0</v>
      </c>
      <c r="L15" s="98">
        <v>33</v>
      </c>
      <c r="M15" s="187">
        <v>715486.75</v>
      </c>
      <c r="N15" s="192">
        <f t="shared" si="3"/>
        <v>4.612244741080111</v>
      </c>
      <c r="O15" s="157">
        <v>57</v>
      </c>
      <c r="P15" s="187">
        <v>257943.5</v>
      </c>
      <c r="Q15" s="193">
        <f t="shared" si="4"/>
        <v>22.097862516403787</v>
      </c>
      <c r="R15" s="157">
        <v>12</v>
      </c>
      <c r="S15" s="187">
        <v>43698.333333333336</v>
      </c>
      <c r="T15" s="193">
        <f t="shared" si="5"/>
        <v>27.461001563751477</v>
      </c>
      <c r="U15" s="157">
        <v>102</v>
      </c>
      <c r="V15" s="159">
        <v>1411604.5</v>
      </c>
      <c r="W15" s="194">
        <f t="shared" si="6"/>
        <v>7.225819980029817</v>
      </c>
    </row>
    <row r="16" spans="1:23" ht="13.5" thickBot="1">
      <c r="A16" s="139" t="s">
        <v>57</v>
      </c>
      <c r="B16" s="99" t="s">
        <v>56</v>
      </c>
      <c r="C16" s="99"/>
      <c r="D16" s="184">
        <v>19305</v>
      </c>
      <c r="E16" s="192">
        <f t="shared" si="0"/>
        <v>0</v>
      </c>
      <c r="F16" s="99">
        <v>4</v>
      </c>
      <c r="G16" s="186">
        <v>119659</v>
      </c>
      <c r="H16" s="192">
        <f t="shared" si="1"/>
        <v>3.3428325491605313</v>
      </c>
      <c r="I16" s="99">
        <v>25</v>
      </c>
      <c r="J16" s="187">
        <v>273208.333333333</v>
      </c>
      <c r="K16" s="192">
        <f t="shared" si="2"/>
        <v>9.150526155253937</v>
      </c>
      <c r="L16" s="99">
        <v>77</v>
      </c>
      <c r="M16" s="187">
        <v>715486.75</v>
      </c>
      <c r="N16" s="197">
        <f t="shared" si="3"/>
        <v>10.761904395853591</v>
      </c>
      <c r="O16" s="157">
        <v>196</v>
      </c>
      <c r="P16" s="187">
        <v>257943.5</v>
      </c>
      <c r="Q16" s="193">
        <f t="shared" si="4"/>
        <v>75.98563251254635</v>
      </c>
      <c r="R16" s="157">
        <v>111</v>
      </c>
      <c r="S16" s="187">
        <v>43698.333333333336</v>
      </c>
      <c r="T16" s="196">
        <f t="shared" si="5"/>
        <v>254.01426446470117</v>
      </c>
      <c r="U16" s="157">
        <v>413</v>
      </c>
      <c r="V16" s="159">
        <v>1411604.5</v>
      </c>
      <c r="W16" s="194">
        <f t="shared" si="6"/>
        <v>29.257486781885436</v>
      </c>
    </row>
    <row r="17" spans="1:23" ht="13.5" thickBot="1">
      <c r="A17" s="139" t="s">
        <v>93</v>
      </c>
      <c r="B17" s="98" t="s">
        <v>92</v>
      </c>
      <c r="C17" s="98">
        <v>0</v>
      </c>
      <c r="D17" s="184">
        <v>19305</v>
      </c>
      <c r="E17" s="192">
        <f t="shared" si="0"/>
        <v>0</v>
      </c>
      <c r="F17" s="98"/>
      <c r="G17" s="186">
        <v>119659</v>
      </c>
      <c r="H17" s="192">
        <f t="shared" si="1"/>
        <v>0</v>
      </c>
      <c r="I17" s="98">
        <v>8</v>
      </c>
      <c r="J17" s="187">
        <v>273208.333333333</v>
      </c>
      <c r="K17" s="192">
        <f t="shared" si="2"/>
        <v>2.92816836968126</v>
      </c>
      <c r="L17" s="98">
        <v>791</v>
      </c>
      <c r="M17" s="187">
        <v>715486.75</v>
      </c>
      <c r="N17" s="196">
        <f t="shared" si="3"/>
        <v>110.55410879376872</v>
      </c>
      <c r="O17" s="157">
        <v>222</v>
      </c>
      <c r="P17" s="187">
        <v>257943.5</v>
      </c>
      <c r="Q17" s="193">
        <f t="shared" si="4"/>
        <v>86.06535927441475</v>
      </c>
      <c r="R17" s="157">
        <v>16</v>
      </c>
      <c r="S17" s="187">
        <v>43698.333333333336</v>
      </c>
      <c r="T17" s="197">
        <f t="shared" si="5"/>
        <v>36.61466875166864</v>
      </c>
      <c r="U17" s="157">
        <v>1037</v>
      </c>
      <c r="V17" s="159">
        <v>1411604.5</v>
      </c>
      <c r="W17" s="194">
        <f t="shared" si="6"/>
        <v>73.46250313030315</v>
      </c>
    </row>
    <row r="18" spans="1:23" ht="13.5" thickBot="1">
      <c r="A18" s="139" t="s">
        <v>186</v>
      </c>
      <c r="B18" s="98" t="s">
        <v>128</v>
      </c>
      <c r="C18" s="99">
        <v>10</v>
      </c>
      <c r="D18" s="184">
        <v>19305</v>
      </c>
      <c r="E18" s="192">
        <f t="shared" si="0"/>
        <v>51.8000518000518</v>
      </c>
      <c r="F18" s="99">
        <v>3</v>
      </c>
      <c r="G18" s="186">
        <v>119659</v>
      </c>
      <c r="H18" s="197">
        <f t="shared" si="1"/>
        <v>2.5071244118703984</v>
      </c>
      <c r="I18" s="198">
        <v>22</v>
      </c>
      <c r="J18" s="197">
        <v>273208.333333333</v>
      </c>
      <c r="K18" s="197">
        <f t="shared" si="2"/>
        <v>8.052463016623465</v>
      </c>
      <c r="L18" s="199">
        <v>44</v>
      </c>
      <c r="M18" s="197">
        <v>715486.75</v>
      </c>
      <c r="N18" s="197">
        <f t="shared" si="3"/>
        <v>6.149659654773481</v>
      </c>
      <c r="O18" s="197">
        <v>18</v>
      </c>
      <c r="P18" s="197">
        <v>257943.5</v>
      </c>
      <c r="Q18" s="197">
        <f t="shared" si="4"/>
        <v>6.978272373601196</v>
      </c>
      <c r="R18" s="197">
        <v>3</v>
      </c>
      <c r="S18" s="197">
        <v>43698.333333333336</v>
      </c>
      <c r="T18" s="197">
        <f t="shared" si="5"/>
        <v>6.865250390937869</v>
      </c>
      <c r="U18" s="157">
        <v>100</v>
      </c>
      <c r="V18" s="159">
        <v>1411604.5</v>
      </c>
      <c r="W18" s="194">
        <f t="shared" si="6"/>
        <v>7.08413723532335</v>
      </c>
    </row>
    <row r="19" spans="1:23" ht="13.5" thickBot="1">
      <c r="A19" s="139" t="s">
        <v>188</v>
      </c>
      <c r="B19" s="98" t="s">
        <v>154</v>
      </c>
      <c r="C19" s="99">
        <v>2</v>
      </c>
      <c r="D19" s="184">
        <v>19305</v>
      </c>
      <c r="E19" s="192">
        <f t="shared" si="0"/>
        <v>10.36001036001036</v>
      </c>
      <c r="F19" s="99"/>
      <c r="G19" s="186">
        <v>119659</v>
      </c>
      <c r="H19" s="192">
        <f t="shared" si="1"/>
        <v>0</v>
      </c>
      <c r="I19" s="98">
        <v>4</v>
      </c>
      <c r="J19" s="187">
        <v>273208.333333333</v>
      </c>
      <c r="K19" s="192">
        <f t="shared" si="2"/>
        <v>1.46408418484063</v>
      </c>
      <c r="L19" s="98">
        <v>75</v>
      </c>
      <c r="M19" s="187">
        <v>715486.75</v>
      </c>
      <c r="N19" s="192">
        <f t="shared" si="3"/>
        <v>10.482374411545706</v>
      </c>
      <c r="O19" s="157">
        <v>158</v>
      </c>
      <c r="P19" s="187">
        <v>257943.5</v>
      </c>
      <c r="Q19" s="193">
        <f t="shared" si="4"/>
        <v>61.25372416827716</v>
      </c>
      <c r="R19" s="157">
        <v>90</v>
      </c>
      <c r="S19" s="187">
        <v>43698.333333333336</v>
      </c>
      <c r="T19" s="196">
        <f t="shared" si="5"/>
        <v>205.95751172813607</v>
      </c>
      <c r="U19" s="157">
        <v>329</v>
      </c>
      <c r="V19" s="159">
        <v>1411604.5</v>
      </c>
      <c r="W19" s="194">
        <f t="shared" si="6"/>
        <v>23.306811504213822</v>
      </c>
    </row>
    <row r="20" spans="1:23" ht="13.5" thickBot="1">
      <c r="A20" s="139" t="s">
        <v>187</v>
      </c>
      <c r="B20" s="98" t="s">
        <v>155</v>
      </c>
      <c r="C20" s="98">
        <v>2</v>
      </c>
      <c r="D20" s="184">
        <v>19305</v>
      </c>
      <c r="E20" s="197">
        <f t="shared" si="0"/>
        <v>10.36001036001036</v>
      </c>
      <c r="F20" s="198">
        <v>1</v>
      </c>
      <c r="G20" s="200">
        <v>119659</v>
      </c>
      <c r="H20" s="197">
        <f t="shared" si="1"/>
        <v>0.8357081372901328</v>
      </c>
      <c r="I20" s="198">
        <v>1</v>
      </c>
      <c r="J20" s="197">
        <v>273208.333333333</v>
      </c>
      <c r="K20" s="197">
        <f t="shared" si="2"/>
        <v>0.3660210462101575</v>
      </c>
      <c r="L20" s="99">
        <v>6</v>
      </c>
      <c r="M20" s="187">
        <v>715486.75</v>
      </c>
      <c r="N20" s="192">
        <f t="shared" si="3"/>
        <v>0.8385899529236566</v>
      </c>
      <c r="O20" s="157">
        <v>24</v>
      </c>
      <c r="P20" s="187">
        <v>257943.5</v>
      </c>
      <c r="Q20" s="192">
        <f t="shared" si="4"/>
        <v>9.304363164801595</v>
      </c>
      <c r="R20" s="157">
        <v>12</v>
      </c>
      <c r="S20" s="187">
        <v>43698.333333333336</v>
      </c>
      <c r="T20" s="192">
        <f t="shared" si="5"/>
        <v>27.461001563751477</v>
      </c>
      <c r="U20" s="157">
        <v>46</v>
      </c>
      <c r="V20" s="159">
        <v>1411604.5</v>
      </c>
      <c r="W20" s="194">
        <f t="shared" si="6"/>
        <v>3.258703128248741</v>
      </c>
    </row>
    <row r="21" spans="1:23" ht="13.5" thickBot="1">
      <c r="A21" s="139" t="s">
        <v>194</v>
      </c>
      <c r="B21" s="98" t="s">
        <v>68</v>
      </c>
      <c r="C21" s="98">
        <v>3</v>
      </c>
      <c r="D21" s="184">
        <v>19305</v>
      </c>
      <c r="E21" s="192">
        <f t="shared" si="0"/>
        <v>15.54001554001554</v>
      </c>
      <c r="F21" s="98">
        <v>798</v>
      </c>
      <c r="G21" s="186">
        <v>119659</v>
      </c>
      <c r="H21" s="196">
        <f t="shared" si="1"/>
        <v>666.895093557526</v>
      </c>
      <c r="I21" s="201">
        <v>1433</v>
      </c>
      <c r="J21" s="196">
        <v>273208.333333333</v>
      </c>
      <c r="K21" s="196">
        <f t="shared" si="2"/>
        <v>524.5081592191557</v>
      </c>
      <c r="L21" s="98">
        <v>382</v>
      </c>
      <c r="M21" s="187">
        <v>715486.75</v>
      </c>
      <c r="N21" s="192">
        <f t="shared" si="3"/>
        <v>53.39022700280613</v>
      </c>
      <c r="O21" s="157">
        <v>35</v>
      </c>
      <c r="P21" s="187">
        <v>257943.5</v>
      </c>
      <c r="Q21" s="192">
        <f t="shared" si="4"/>
        <v>13.568862948668992</v>
      </c>
      <c r="R21" s="157">
        <v>10</v>
      </c>
      <c r="S21" s="187">
        <v>43698.333333333336</v>
      </c>
      <c r="T21" s="192">
        <f t="shared" si="5"/>
        <v>22.884167969792898</v>
      </c>
      <c r="U21" s="157">
        <v>2661</v>
      </c>
      <c r="V21" s="159">
        <v>1411604.5</v>
      </c>
      <c r="W21" s="194">
        <f t="shared" si="6"/>
        <v>188.50889183195434</v>
      </c>
    </row>
    <row r="22" spans="1:23" ht="13.5" thickBot="1">
      <c r="A22" s="139" t="s">
        <v>254</v>
      </c>
      <c r="B22" s="98" t="s">
        <v>160</v>
      </c>
      <c r="C22" s="98">
        <v>1</v>
      </c>
      <c r="D22" s="184">
        <v>19305</v>
      </c>
      <c r="E22" s="197">
        <f t="shared" si="0"/>
        <v>5.18000518000518</v>
      </c>
      <c r="F22" s="199">
        <v>0</v>
      </c>
      <c r="G22" s="200">
        <v>119659</v>
      </c>
      <c r="H22" s="197">
        <f t="shared" si="1"/>
        <v>0</v>
      </c>
      <c r="I22" s="199"/>
      <c r="J22" s="197">
        <v>273208.333333333</v>
      </c>
      <c r="K22" s="197">
        <f t="shared" si="2"/>
        <v>0</v>
      </c>
      <c r="L22" s="198">
        <v>13</v>
      </c>
      <c r="M22" s="197">
        <v>715486.75</v>
      </c>
      <c r="N22" s="197">
        <f t="shared" si="3"/>
        <v>1.8169448980012557</v>
      </c>
      <c r="O22" s="197">
        <v>5</v>
      </c>
      <c r="P22" s="197">
        <v>257943.5</v>
      </c>
      <c r="Q22" s="197">
        <f t="shared" si="4"/>
        <v>1.9384089926669987</v>
      </c>
      <c r="R22" s="197">
        <v>1</v>
      </c>
      <c r="S22" s="197">
        <v>43698.333333333336</v>
      </c>
      <c r="T22" s="197">
        <f t="shared" si="5"/>
        <v>2.28841679697929</v>
      </c>
      <c r="U22" s="157">
        <v>20</v>
      </c>
      <c r="V22" s="159">
        <v>1411604.5</v>
      </c>
      <c r="W22" s="194">
        <f t="shared" si="6"/>
        <v>1.41682744706467</v>
      </c>
    </row>
    <row r="23" spans="1:23" ht="13.5" thickBot="1">
      <c r="A23" s="139" t="s">
        <v>127</v>
      </c>
      <c r="B23" s="98" t="s">
        <v>63</v>
      </c>
      <c r="C23" s="99">
        <v>4</v>
      </c>
      <c r="D23" s="184">
        <v>19305</v>
      </c>
      <c r="E23" s="192">
        <f t="shared" si="0"/>
        <v>20.72002072002072</v>
      </c>
      <c r="F23" s="99">
        <v>7</v>
      </c>
      <c r="G23" s="186">
        <v>119659</v>
      </c>
      <c r="H23" s="192">
        <f t="shared" si="1"/>
        <v>5.849956961030929</v>
      </c>
      <c r="I23" s="99">
        <v>14</v>
      </c>
      <c r="J23" s="187">
        <v>273208.333333333</v>
      </c>
      <c r="K23" s="192">
        <f t="shared" si="2"/>
        <v>5.124294646942205</v>
      </c>
      <c r="L23" s="99">
        <v>94</v>
      </c>
      <c r="M23" s="187">
        <v>715486.75</v>
      </c>
      <c r="N23" s="192">
        <f t="shared" si="3"/>
        <v>13.137909262470618</v>
      </c>
      <c r="O23" s="157">
        <v>184</v>
      </c>
      <c r="P23" s="187">
        <v>257943.5</v>
      </c>
      <c r="Q23" s="193">
        <f t="shared" si="4"/>
        <v>71.33345093014556</v>
      </c>
      <c r="R23" s="157">
        <v>173</v>
      </c>
      <c r="S23" s="187">
        <v>43698.333333333336</v>
      </c>
      <c r="T23" s="196">
        <f t="shared" si="5"/>
        <v>395.89610587741714</v>
      </c>
      <c r="U23" s="157">
        <v>476</v>
      </c>
      <c r="V23" s="159">
        <v>1411604.5</v>
      </c>
      <c r="W23" s="194">
        <f t="shared" si="6"/>
        <v>33.72049324013915</v>
      </c>
    </row>
    <row r="24" spans="1:23" ht="13.5" thickBot="1">
      <c r="A24" s="139" t="s">
        <v>107</v>
      </c>
      <c r="B24" s="98" t="s">
        <v>106</v>
      </c>
      <c r="C24" s="98">
        <v>2</v>
      </c>
      <c r="D24" s="184">
        <v>19305</v>
      </c>
      <c r="E24" s="192">
        <f t="shared" si="0"/>
        <v>10.36001036001036</v>
      </c>
      <c r="F24" s="98">
        <v>1</v>
      </c>
      <c r="G24" s="186">
        <v>119659</v>
      </c>
      <c r="H24" s="197">
        <f t="shared" si="1"/>
        <v>0.8357081372901328</v>
      </c>
      <c r="I24" s="198">
        <v>15</v>
      </c>
      <c r="J24" s="197">
        <v>273208.333333333</v>
      </c>
      <c r="K24" s="197">
        <f t="shared" si="2"/>
        <v>5.490315693152363</v>
      </c>
      <c r="L24" s="199">
        <v>252</v>
      </c>
      <c r="M24" s="197">
        <v>715486.75</v>
      </c>
      <c r="N24" s="193">
        <f t="shared" si="3"/>
        <v>35.220778022793574</v>
      </c>
      <c r="O24" s="197">
        <v>190</v>
      </c>
      <c r="P24" s="197">
        <v>257943.5</v>
      </c>
      <c r="Q24" s="196">
        <f t="shared" si="4"/>
        <v>73.65954172134596</v>
      </c>
      <c r="R24" s="157">
        <v>26</v>
      </c>
      <c r="S24" s="187">
        <v>43698.333333333336</v>
      </c>
      <c r="T24" s="196">
        <f t="shared" si="5"/>
        <v>59.49883672146153</v>
      </c>
      <c r="U24" s="184">
        <v>486</v>
      </c>
      <c r="V24" s="159">
        <v>1411604.5</v>
      </c>
      <c r="W24" s="194">
        <f t="shared" si="6"/>
        <v>34.42890696367148</v>
      </c>
    </row>
    <row r="25" spans="1:23" ht="13.5" thickBot="1">
      <c r="A25" s="139" t="s">
        <v>74</v>
      </c>
      <c r="B25" s="98" t="s">
        <v>73</v>
      </c>
      <c r="C25" s="98">
        <v>20</v>
      </c>
      <c r="D25" s="184">
        <v>19305</v>
      </c>
      <c r="E25" s="192">
        <f t="shared" si="0"/>
        <v>103.6001036001036</v>
      </c>
      <c r="F25" s="98">
        <v>55</v>
      </c>
      <c r="G25" s="186">
        <v>119659</v>
      </c>
      <c r="H25" s="192">
        <f t="shared" si="1"/>
        <v>45.9639475509573</v>
      </c>
      <c r="I25" s="98">
        <v>980</v>
      </c>
      <c r="J25" s="187">
        <v>273208.333333333</v>
      </c>
      <c r="K25" s="196">
        <f t="shared" si="2"/>
        <v>358.70062528595435</v>
      </c>
      <c r="L25" s="201">
        <v>1854</v>
      </c>
      <c r="M25" s="196">
        <v>715486.75</v>
      </c>
      <c r="N25" s="196">
        <f t="shared" si="3"/>
        <v>259.12429545340984</v>
      </c>
      <c r="O25" s="157">
        <v>293</v>
      </c>
      <c r="P25" s="187">
        <v>257943.5</v>
      </c>
      <c r="Q25" s="193">
        <f t="shared" si="4"/>
        <v>113.59076697028613</v>
      </c>
      <c r="R25" s="157">
        <v>23</v>
      </c>
      <c r="S25" s="187">
        <v>43698.333333333336</v>
      </c>
      <c r="T25" s="197">
        <f t="shared" si="5"/>
        <v>52.63358633052366</v>
      </c>
      <c r="U25" s="157">
        <v>3225</v>
      </c>
      <c r="V25" s="159">
        <v>1411604.5</v>
      </c>
      <c r="W25" s="194">
        <f t="shared" si="6"/>
        <v>228.46342583917803</v>
      </c>
    </row>
    <row r="26" spans="1:23" ht="13.5" thickBot="1">
      <c r="A26" s="139" t="s">
        <v>78</v>
      </c>
      <c r="B26" s="98" t="s">
        <v>77</v>
      </c>
      <c r="C26" s="98">
        <v>4</v>
      </c>
      <c r="D26" s="184">
        <v>19305</v>
      </c>
      <c r="E26" s="197">
        <f t="shared" si="0"/>
        <v>20.72002072002072</v>
      </c>
      <c r="F26" s="198">
        <v>2</v>
      </c>
      <c r="G26" s="200">
        <v>119659</v>
      </c>
      <c r="H26" s="197">
        <f t="shared" si="1"/>
        <v>1.6714162745802656</v>
      </c>
      <c r="I26" s="198">
        <v>17</v>
      </c>
      <c r="J26" s="197">
        <v>273208.333333333</v>
      </c>
      <c r="K26" s="197">
        <f t="shared" si="2"/>
        <v>6.222357785572678</v>
      </c>
      <c r="L26" s="99">
        <v>71</v>
      </c>
      <c r="M26" s="187">
        <v>715486.75</v>
      </c>
      <c r="N26" s="192">
        <f t="shared" si="3"/>
        <v>9.923314442929936</v>
      </c>
      <c r="O26" s="157">
        <v>138</v>
      </c>
      <c r="P26" s="187">
        <v>257943.5</v>
      </c>
      <c r="Q26" s="192">
        <f t="shared" si="4"/>
        <v>53.500088197609166</v>
      </c>
      <c r="R26" s="157">
        <v>63</v>
      </c>
      <c r="S26" s="187">
        <v>43698.333333333336</v>
      </c>
      <c r="T26" s="196">
        <f t="shared" si="5"/>
        <v>144.17025820969525</v>
      </c>
      <c r="U26" s="157">
        <v>295</v>
      </c>
      <c r="V26" s="159">
        <v>1411604.5</v>
      </c>
      <c r="W26" s="194">
        <f t="shared" si="6"/>
        <v>20.89820484420388</v>
      </c>
    </row>
    <row r="27" spans="1:23" ht="13.5" thickBot="1">
      <c r="A27" s="139" t="s">
        <v>50</v>
      </c>
      <c r="B27" s="98" t="s">
        <v>49</v>
      </c>
      <c r="C27" s="98">
        <v>105</v>
      </c>
      <c r="D27" s="184">
        <v>19305</v>
      </c>
      <c r="E27" s="196">
        <f t="shared" si="0"/>
        <v>543.9005439005439</v>
      </c>
      <c r="F27" s="98">
        <v>382</v>
      </c>
      <c r="G27" s="186">
        <v>119659</v>
      </c>
      <c r="H27" s="193">
        <f t="shared" si="1"/>
        <v>319.2405084448307</v>
      </c>
      <c r="I27" s="98">
        <v>177</v>
      </c>
      <c r="J27" s="187">
        <v>273208.333333333</v>
      </c>
      <c r="K27" s="192">
        <f t="shared" si="2"/>
        <v>64.78572517919788</v>
      </c>
      <c r="L27" s="98">
        <v>408</v>
      </c>
      <c r="M27" s="187">
        <v>715486.75</v>
      </c>
      <c r="N27" s="192">
        <f t="shared" si="3"/>
        <v>57.02411679880864</v>
      </c>
      <c r="O27" s="157">
        <v>177</v>
      </c>
      <c r="P27" s="187">
        <v>257943.5</v>
      </c>
      <c r="Q27" s="192">
        <f t="shared" si="4"/>
        <v>68.61967834041175</v>
      </c>
      <c r="R27" s="157">
        <v>34</v>
      </c>
      <c r="S27" s="187">
        <v>43698.333333333336</v>
      </c>
      <c r="T27" s="197">
        <f t="shared" si="5"/>
        <v>77.80617109729585</v>
      </c>
      <c r="U27" s="157">
        <v>1283</v>
      </c>
      <c r="V27" s="159">
        <v>1411604.5</v>
      </c>
      <c r="W27" s="194">
        <f t="shared" si="6"/>
        <v>90.88948072919858</v>
      </c>
    </row>
    <row r="28" spans="1:23" ht="13.5" thickBot="1">
      <c r="A28" s="139" t="s">
        <v>126</v>
      </c>
      <c r="B28" s="98" t="s">
        <v>125</v>
      </c>
      <c r="C28" s="98">
        <v>8</v>
      </c>
      <c r="D28" s="184">
        <v>19305</v>
      </c>
      <c r="E28" s="197">
        <f t="shared" si="0"/>
        <v>41.44004144004144</v>
      </c>
      <c r="F28" s="198">
        <v>29</v>
      </c>
      <c r="G28" s="200">
        <v>119659</v>
      </c>
      <c r="H28" s="197">
        <f t="shared" si="1"/>
        <v>24.23553598141385</v>
      </c>
      <c r="I28" s="198">
        <v>36</v>
      </c>
      <c r="J28" s="197">
        <v>273208.333333333</v>
      </c>
      <c r="K28" s="197">
        <f t="shared" si="2"/>
        <v>13.17675766356567</v>
      </c>
      <c r="L28" s="198">
        <v>49</v>
      </c>
      <c r="M28" s="197">
        <v>715486.75</v>
      </c>
      <c r="N28" s="197">
        <f t="shared" si="3"/>
        <v>6.848484615543195</v>
      </c>
      <c r="O28" s="197">
        <v>26</v>
      </c>
      <c r="P28" s="197">
        <v>257943.5</v>
      </c>
      <c r="Q28" s="197">
        <f t="shared" si="4"/>
        <v>10.079726761868393</v>
      </c>
      <c r="R28" s="197">
        <v>7</v>
      </c>
      <c r="S28" s="197">
        <v>43698.333333333336</v>
      </c>
      <c r="T28" s="197">
        <f t="shared" si="5"/>
        <v>16.018917578855028</v>
      </c>
      <c r="U28" s="157">
        <v>155</v>
      </c>
      <c r="V28" s="159">
        <v>1411604.5</v>
      </c>
      <c r="W28" s="194">
        <f t="shared" si="6"/>
        <v>10.980412714751193</v>
      </c>
    </row>
    <row r="29" spans="1:23" ht="13.5" thickBot="1">
      <c r="A29" s="139" t="s">
        <v>59</v>
      </c>
      <c r="B29" s="98" t="s">
        <v>58</v>
      </c>
      <c r="C29" s="98"/>
      <c r="D29" s="184">
        <v>19305</v>
      </c>
      <c r="E29" s="192">
        <f t="shared" si="0"/>
        <v>0</v>
      </c>
      <c r="F29" s="98"/>
      <c r="G29" s="186">
        <v>119659</v>
      </c>
      <c r="H29" s="192">
        <f t="shared" si="1"/>
        <v>0</v>
      </c>
      <c r="I29" s="99">
        <v>32</v>
      </c>
      <c r="J29" s="187">
        <v>273208.333333333</v>
      </c>
      <c r="K29" s="192">
        <f t="shared" si="2"/>
        <v>11.71267347872504</v>
      </c>
      <c r="L29" s="98">
        <v>582</v>
      </c>
      <c r="M29" s="187">
        <v>715486.75</v>
      </c>
      <c r="N29" s="193">
        <f t="shared" si="3"/>
        <v>81.34322543359468</v>
      </c>
      <c r="O29" s="157">
        <v>185</v>
      </c>
      <c r="P29" s="187">
        <v>257943.5</v>
      </c>
      <c r="Q29" s="193">
        <f t="shared" si="4"/>
        <v>71.72113272867895</v>
      </c>
      <c r="R29" s="157">
        <v>22</v>
      </c>
      <c r="S29" s="187">
        <v>43698.333333333336</v>
      </c>
      <c r="T29" s="193">
        <f t="shared" si="5"/>
        <v>50.34516953354437</v>
      </c>
      <c r="U29" s="157">
        <v>821</v>
      </c>
      <c r="V29" s="159">
        <v>1411604.5</v>
      </c>
      <c r="W29" s="194">
        <f t="shared" si="6"/>
        <v>58.16076670200471</v>
      </c>
    </row>
    <row r="30" spans="1:23" ht="13.5" thickBot="1">
      <c r="A30" s="139" t="s">
        <v>111</v>
      </c>
      <c r="B30" s="98" t="s">
        <v>110</v>
      </c>
      <c r="C30" s="98"/>
      <c r="D30" s="184">
        <v>19305</v>
      </c>
      <c r="E30" s="192">
        <f t="shared" si="0"/>
        <v>0</v>
      </c>
      <c r="F30" s="98"/>
      <c r="G30" s="186">
        <v>119659</v>
      </c>
      <c r="H30" s="192">
        <f t="shared" si="1"/>
        <v>0</v>
      </c>
      <c r="I30" s="98"/>
      <c r="J30" s="187">
        <v>273208.333333333</v>
      </c>
      <c r="K30" s="192">
        <f t="shared" si="2"/>
        <v>0</v>
      </c>
      <c r="L30" s="99">
        <v>61</v>
      </c>
      <c r="M30" s="187">
        <v>715486.75</v>
      </c>
      <c r="N30" s="197">
        <f t="shared" si="3"/>
        <v>8.525664521390508</v>
      </c>
      <c r="O30" s="157">
        <v>63</v>
      </c>
      <c r="P30" s="187">
        <v>257943.5</v>
      </c>
      <c r="Q30" s="197">
        <f t="shared" si="4"/>
        <v>24.423953307604183</v>
      </c>
      <c r="R30" s="157">
        <v>10</v>
      </c>
      <c r="S30" s="187">
        <v>43698.333333333336</v>
      </c>
      <c r="T30" s="197">
        <f t="shared" si="5"/>
        <v>22.884167969792898</v>
      </c>
      <c r="U30" s="157">
        <v>134</v>
      </c>
      <c r="V30" s="159">
        <v>1411604.5</v>
      </c>
      <c r="W30" s="194">
        <f t="shared" si="6"/>
        <v>9.49274389533329</v>
      </c>
    </row>
    <row r="31" spans="1:23" ht="13.5" thickBot="1">
      <c r="A31" s="139" t="s">
        <v>142</v>
      </c>
      <c r="B31" s="98" t="s">
        <v>141</v>
      </c>
      <c r="C31" s="98"/>
      <c r="D31" s="184">
        <v>19305</v>
      </c>
      <c r="E31" s="192">
        <f t="shared" si="0"/>
        <v>0</v>
      </c>
      <c r="F31" s="98"/>
      <c r="G31" s="186">
        <v>119659</v>
      </c>
      <c r="H31" s="192">
        <f t="shared" si="1"/>
        <v>0</v>
      </c>
      <c r="I31" s="98">
        <v>2</v>
      </c>
      <c r="J31" s="187">
        <v>273208.333333333</v>
      </c>
      <c r="K31" s="192">
        <f t="shared" si="2"/>
        <v>0.732042092420315</v>
      </c>
      <c r="L31" s="99">
        <v>57</v>
      </c>
      <c r="M31" s="187">
        <v>715486.75</v>
      </c>
      <c r="N31" s="197">
        <f t="shared" si="3"/>
        <v>7.966604552774737</v>
      </c>
      <c r="O31" s="157">
        <v>17</v>
      </c>
      <c r="P31" s="187">
        <v>257943.5</v>
      </c>
      <c r="Q31" s="197">
        <f t="shared" si="4"/>
        <v>6.590590575067796</v>
      </c>
      <c r="R31" s="157">
        <v>4</v>
      </c>
      <c r="S31" s="187">
        <v>43698.333333333336</v>
      </c>
      <c r="T31" s="197">
        <f t="shared" si="5"/>
        <v>9.15366718791716</v>
      </c>
      <c r="U31" s="202">
        <v>80</v>
      </c>
      <c r="V31" s="159">
        <v>1411604.5</v>
      </c>
      <c r="W31" s="194">
        <f t="shared" si="6"/>
        <v>5.66730978825868</v>
      </c>
    </row>
    <row r="32" spans="1:23" ht="13.5" thickBot="1">
      <c r="A32" s="139" t="s">
        <v>161</v>
      </c>
      <c r="B32" s="98" t="s">
        <v>162</v>
      </c>
      <c r="C32" s="98">
        <v>21</v>
      </c>
      <c r="D32" s="184">
        <v>19305</v>
      </c>
      <c r="E32" s="196">
        <f t="shared" si="0"/>
        <v>108.78010878010878</v>
      </c>
      <c r="F32" s="98">
        <v>380</v>
      </c>
      <c r="G32" s="186">
        <v>119659</v>
      </c>
      <c r="H32" s="193">
        <f t="shared" si="1"/>
        <v>317.5690921702505</v>
      </c>
      <c r="I32" s="98">
        <v>81</v>
      </c>
      <c r="J32" s="187">
        <v>273208.333333333</v>
      </c>
      <c r="K32" s="192">
        <f t="shared" si="2"/>
        <v>29.647704743022757</v>
      </c>
      <c r="L32" s="99">
        <v>5612</v>
      </c>
      <c r="M32" s="187">
        <v>715486.75</v>
      </c>
      <c r="N32" s="196">
        <f t="shared" si="3"/>
        <v>784.3611359679268</v>
      </c>
      <c r="O32" s="157">
        <v>312</v>
      </c>
      <c r="P32" s="187">
        <v>257943.5</v>
      </c>
      <c r="Q32" s="192">
        <f t="shared" si="4"/>
        <v>120.95672114242072</v>
      </c>
      <c r="R32" s="157">
        <v>79</v>
      </c>
      <c r="S32" s="187">
        <v>43698.333333333336</v>
      </c>
      <c r="T32" s="193">
        <f t="shared" si="5"/>
        <v>180.78492696136388</v>
      </c>
      <c r="U32" s="157">
        <v>6997</v>
      </c>
      <c r="V32" s="159">
        <v>1411604.5</v>
      </c>
      <c r="W32" s="194">
        <f t="shared" si="6"/>
        <v>495.6770823555748</v>
      </c>
    </row>
    <row r="33" spans="1:23" ht="13.5" thickBot="1">
      <c r="A33" s="139" t="s">
        <v>105</v>
      </c>
      <c r="B33" s="98" t="s">
        <v>104</v>
      </c>
      <c r="C33" s="99">
        <v>36</v>
      </c>
      <c r="D33" s="184">
        <v>19305</v>
      </c>
      <c r="E33" s="193">
        <f t="shared" si="0"/>
        <v>186.4801864801865</v>
      </c>
      <c r="F33" s="199">
        <v>112</v>
      </c>
      <c r="G33" s="200">
        <v>119659</v>
      </c>
      <c r="H33" s="197">
        <f t="shared" si="1"/>
        <v>93.59931137649487</v>
      </c>
      <c r="I33" s="198">
        <v>345</v>
      </c>
      <c r="J33" s="197">
        <v>273208.333333333</v>
      </c>
      <c r="K33" s="197">
        <f t="shared" si="2"/>
        <v>126.27726094250434</v>
      </c>
      <c r="L33" s="199">
        <v>508</v>
      </c>
      <c r="M33" s="197">
        <v>715486.75</v>
      </c>
      <c r="N33" s="197">
        <f t="shared" si="3"/>
        <v>71.00061601420292</v>
      </c>
      <c r="O33" s="197">
        <v>415</v>
      </c>
      <c r="P33" s="197">
        <v>257943.5</v>
      </c>
      <c r="Q33" s="193">
        <f t="shared" si="4"/>
        <v>160.8879463913609</v>
      </c>
      <c r="R33" s="197">
        <v>318</v>
      </c>
      <c r="S33" s="197">
        <v>43698.333333333336</v>
      </c>
      <c r="T33" s="196">
        <f t="shared" si="5"/>
        <v>727.7165414394141</v>
      </c>
      <c r="U33" s="157">
        <v>1734</v>
      </c>
      <c r="V33" s="159">
        <v>1411604.5</v>
      </c>
      <c r="W33" s="194">
        <f t="shared" si="6"/>
        <v>122.8389396605069</v>
      </c>
    </row>
    <row r="34" spans="1:23" ht="13.5" thickBot="1">
      <c r="A34" s="139" t="s">
        <v>163</v>
      </c>
      <c r="B34" s="98" t="s">
        <v>164</v>
      </c>
      <c r="C34" s="98">
        <v>6</v>
      </c>
      <c r="D34" s="184">
        <v>19305</v>
      </c>
      <c r="E34" s="197">
        <f t="shared" si="0"/>
        <v>31.08003108003108</v>
      </c>
      <c r="F34" s="198">
        <v>5</v>
      </c>
      <c r="G34" s="200">
        <v>119659</v>
      </c>
      <c r="H34" s="197">
        <f t="shared" si="1"/>
        <v>4.178540686450664</v>
      </c>
      <c r="I34" s="198">
        <v>21</v>
      </c>
      <c r="J34" s="197">
        <v>273208.333333333</v>
      </c>
      <c r="K34" s="197">
        <f t="shared" si="2"/>
        <v>7.686441970413307</v>
      </c>
      <c r="L34" s="198">
        <v>96</v>
      </c>
      <c r="M34" s="197">
        <v>715486.75</v>
      </c>
      <c r="N34" s="197">
        <f t="shared" si="3"/>
        <v>13.417439246778505</v>
      </c>
      <c r="O34" s="197">
        <v>27</v>
      </c>
      <c r="P34" s="197">
        <v>257943.5</v>
      </c>
      <c r="Q34" s="197">
        <f t="shared" si="4"/>
        <v>10.467408560401793</v>
      </c>
      <c r="R34" s="197">
        <v>4</v>
      </c>
      <c r="S34" s="197">
        <v>43698.333333333336</v>
      </c>
      <c r="T34" s="197">
        <f t="shared" si="5"/>
        <v>9.15366718791716</v>
      </c>
      <c r="U34" s="157">
        <v>159</v>
      </c>
      <c r="V34" s="159">
        <v>1411604.5</v>
      </c>
      <c r="W34" s="194">
        <f t="shared" si="6"/>
        <v>11.263778204164126</v>
      </c>
    </row>
    <row r="35" spans="1:23" ht="13.5" thickBot="1">
      <c r="A35" s="139" t="s">
        <v>76</v>
      </c>
      <c r="B35" s="98" t="s">
        <v>75</v>
      </c>
      <c r="C35" s="98">
        <v>112</v>
      </c>
      <c r="D35" s="184">
        <v>19305</v>
      </c>
      <c r="E35" s="196">
        <f t="shared" si="0"/>
        <v>580.1605801605801</v>
      </c>
      <c r="F35" s="98">
        <v>185</v>
      </c>
      <c r="G35" s="186">
        <v>119659</v>
      </c>
      <c r="H35" s="197">
        <f t="shared" si="1"/>
        <v>154.60600539867457</v>
      </c>
      <c r="I35" s="98">
        <v>250</v>
      </c>
      <c r="J35" s="187">
        <v>273208.333333333</v>
      </c>
      <c r="K35" s="192">
        <f t="shared" si="2"/>
        <v>91.50526155253938</v>
      </c>
      <c r="L35" s="99">
        <v>693</v>
      </c>
      <c r="M35" s="187">
        <v>715486.75</v>
      </c>
      <c r="N35" s="192">
        <f t="shared" si="3"/>
        <v>96.85713956268233</v>
      </c>
      <c r="O35" s="157">
        <v>570</v>
      </c>
      <c r="P35" s="187">
        <v>257943.5</v>
      </c>
      <c r="Q35" s="193">
        <f t="shared" si="4"/>
        <v>220.97862516403785</v>
      </c>
      <c r="R35" s="193">
        <v>123</v>
      </c>
      <c r="S35" s="193">
        <v>43698.333333333336</v>
      </c>
      <c r="T35" s="193">
        <f t="shared" si="5"/>
        <v>281.4752660284526</v>
      </c>
      <c r="U35" s="157">
        <v>1933</v>
      </c>
      <c r="V35" s="159">
        <v>1411604.5</v>
      </c>
      <c r="W35" s="194">
        <f t="shared" si="6"/>
        <v>136.93637275880036</v>
      </c>
    </row>
    <row r="36" spans="1:23" ht="13.5" thickBot="1">
      <c r="A36" s="139" t="s">
        <v>156</v>
      </c>
      <c r="B36" s="98" t="s">
        <v>157</v>
      </c>
      <c r="C36" s="98"/>
      <c r="D36" s="184">
        <v>19305</v>
      </c>
      <c r="E36" s="197">
        <f t="shared" si="0"/>
        <v>0</v>
      </c>
      <c r="F36" s="198"/>
      <c r="G36" s="200">
        <v>119659</v>
      </c>
      <c r="H36" s="197">
        <f t="shared" si="1"/>
        <v>0</v>
      </c>
      <c r="I36" s="198">
        <v>8</v>
      </c>
      <c r="J36" s="197">
        <v>273208.333333333</v>
      </c>
      <c r="K36" s="197">
        <f t="shared" si="2"/>
        <v>2.92816836968126</v>
      </c>
      <c r="L36" s="199">
        <v>11</v>
      </c>
      <c r="M36" s="197">
        <v>715486.75</v>
      </c>
      <c r="N36" s="197">
        <f t="shared" si="3"/>
        <v>1.5374149136933704</v>
      </c>
      <c r="O36" s="197">
        <v>50</v>
      </c>
      <c r="P36" s="197">
        <v>257943.5</v>
      </c>
      <c r="Q36" s="197">
        <f t="shared" si="4"/>
        <v>19.384089926669986</v>
      </c>
      <c r="R36" s="197">
        <v>46</v>
      </c>
      <c r="S36" s="197">
        <v>43698.333333333336</v>
      </c>
      <c r="T36" s="196">
        <f t="shared" si="5"/>
        <v>105.26717266104733</v>
      </c>
      <c r="U36" s="157">
        <v>115</v>
      </c>
      <c r="V36" s="159">
        <v>1411604.5</v>
      </c>
      <c r="W36" s="194">
        <f t="shared" si="6"/>
        <v>8.146757820621852</v>
      </c>
    </row>
    <row r="37" spans="1:23" ht="13.5" thickBot="1">
      <c r="A37" s="139" t="s">
        <v>82</v>
      </c>
      <c r="B37" s="98" t="s">
        <v>81</v>
      </c>
      <c r="C37" s="99">
        <v>4</v>
      </c>
      <c r="D37" s="184">
        <v>19305</v>
      </c>
      <c r="E37" s="197">
        <f t="shared" si="0"/>
        <v>20.72002072002072</v>
      </c>
      <c r="F37" s="199">
        <v>46</v>
      </c>
      <c r="G37" s="200">
        <v>119659</v>
      </c>
      <c r="H37" s="197">
        <f t="shared" si="1"/>
        <v>38.44257431534611</v>
      </c>
      <c r="I37" s="199">
        <v>75</v>
      </c>
      <c r="J37" s="197">
        <v>273208.333333333</v>
      </c>
      <c r="K37" s="197">
        <f t="shared" si="2"/>
        <v>27.451578465761813</v>
      </c>
      <c r="L37" s="99">
        <v>227</v>
      </c>
      <c r="M37" s="187">
        <v>715486.75</v>
      </c>
      <c r="N37" s="192">
        <f t="shared" si="3"/>
        <v>31.726653218945003</v>
      </c>
      <c r="O37" s="157">
        <v>129</v>
      </c>
      <c r="P37" s="187">
        <v>257943.5</v>
      </c>
      <c r="Q37" s="192">
        <f t="shared" si="4"/>
        <v>50.010952010808566</v>
      </c>
      <c r="R37" s="157">
        <v>32</v>
      </c>
      <c r="S37" s="187">
        <v>43698.333333333336</v>
      </c>
      <c r="T37" s="197">
        <f t="shared" si="5"/>
        <v>73.22933750333728</v>
      </c>
      <c r="U37" s="157">
        <v>513</v>
      </c>
      <c r="V37" s="159">
        <v>1411604.5</v>
      </c>
      <c r="W37" s="194">
        <f t="shared" si="6"/>
        <v>36.34162401720879</v>
      </c>
    </row>
    <row r="38" spans="1:23" ht="13.5" thickBot="1">
      <c r="A38" s="139" t="s">
        <v>213</v>
      </c>
      <c r="B38" s="98" t="s">
        <v>67</v>
      </c>
      <c r="C38" s="99">
        <v>201</v>
      </c>
      <c r="D38" s="184">
        <v>19305</v>
      </c>
      <c r="E38" s="196">
        <f t="shared" si="0"/>
        <v>1041.181041181041</v>
      </c>
      <c r="F38" s="98">
        <v>223</v>
      </c>
      <c r="G38" s="186">
        <v>119659</v>
      </c>
      <c r="H38" s="193">
        <f t="shared" si="1"/>
        <v>186.36291461569962</v>
      </c>
      <c r="I38" s="198">
        <v>70</v>
      </c>
      <c r="J38" s="197">
        <v>273208.333333333</v>
      </c>
      <c r="K38" s="197">
        <f t="shared" si="2"/>
        <v>25.621473234711026</v>
      </c>
      <c r="L38" s="199">
        <v>64</v>
      </c>
      <c r="M38" s="197">
        <v>715486.75</v>
      </c>
      <c r="N38" s="197">
        <f t="shared" si="3"/>
        <v>8.944959497852336</v>
      </c>
      <c r="O38" s="197">
        <v>62</v>
      </c>
      <c r="P38" s="197">
        <v>257943.5</v>
      </c>
      <c r="Q38" s="197">
        <f t="shared" si="4"/>
        <v>24.036271509070787</v>
      </c>
      <c r="R38" s="197">
        <v>24</v>
      </c>
      <c r="S38" s="197">
        <v>43698.333333333336</v>
      </c>
      <c r="T38" s="197">
        <f t="shared" si="5"/>
        <v>54.922003127502954</v>
      </c>
      <c r="U38" s="157">
        <v>644</v>
      </c>
      <c r="V38" s="159">
        <v>1411604.5</v>
      </c>
      <c r="W38" s="194">
        <f t="shared" si="6"/>
        <v>45.62184379548238</v>
      </c>
    </row>
    <row r="39" spans="1:23" ht="13.5" thickBot="1">
      <c r="A39" s="139" t="s">
        <v>214</v>
      </c>
      <c r="B39" s="98" t="s">
        <v>64</v>
      </c>
      <c r="C39" s="98">
        <v>26</v>
      </c>
      <c r="D39" s="184">
        <v>19305</v>
      </c>
      <c r="E39" s="193">
        <f t="shared" si="0"/>
        <v>134.68013468013467</v>
      </c>
      <c r="F39" s="198">
        <v>247</v>
      </c>
      <c r="G39" s="200">
        <v>119659</v>
      </c>
      <c r="H39" s="196">
        <f t="shared" si="1"/>
        <v>206.4199099106628</v>
      </c>
      <c r="I39" s="199">
        <v>301</v>
      </c>
      <c r="J39" s="197">
        <v>273208.333333333</v>
      </c>
      <c r="K39" s="193">
        <f t="shared" si="2"/>
        <v>110.1723349092574</v>
      </c>
      <c r="L39" s="199">
        <v>292</v>
      </c>
      <c r="M39" s="197">
        <v>715486.75</v>
      </c>
      <c r="N39" s="197">
        <f t="shared" si="3"/>
        <v>40.811377708951284</v>
      </c>
      <c r="O39" s="197">
        <v>65</v>
      </c>
      <c r="P39" s="197">
        <v>257943.5</v>
      </c>
      <c r="Q39" s="197">
        <f t="shared" si="4"/>
        <v>25.199316904670983</v>
      </c>
      <c r="R39" s="197">
        <v>12</v>
      </c>
      <c r="S39" s="197">
        <v>43698.333333333336</v>
      </c>
      <c r="T39" s="197">
        <f t="shared" si="5"/>
        <v>27.461001563751477</v>
      </c>
      <c r="U39" s="157">
        <v>943</v>
      </c>
      <c r="V39" s="159">
        <v>1411604.5</v>
      </c>
      <c r="W39" s="194">
        <f t="shared" si="6"/>
        <v>66.8034141290992</v>
      </c>
    </row>
    <row r="40" spans="1:23" ht="13.5" thickBot="1">
      <c r="A40" s="139" t="s">
        <v>66</v>
      </c>
      <c r="B40" s="98" t="s">
        <v>65</v>
      </c>
      <c r="C40" s="98">
        <v>230</v>
      </c>
      <c r="D40" s="184">
        <v>19305</v>
      </c>
      <c r="E40" s="196">
        <f t="shared" si="0"/>
        <v>1191.4011914011915</v>
      </c>
      <c r="F40" s="203">
        <v>724</v>
      </c>
      <c r="G40" s="188">
        <v>119659</v>
      </c>
      <c r="H40" s="196">
        <f t="shared" si="1"/>
        <v>605.0526913980561</v>
      </c>
      <c r="I40" s="198">
        <v>311</v>
      </c>
      <c r="J40" s="197">
        <v>273208.333333333</v>
      </c>
      <c r="K40" s="197">
        <f t="shared" si="2"/>
        <v>113.83254537135899</v>
      </c>
      <c r="L40" s="198">
        <v>223</v>
      </c>
      <c r="M40" s="197">
        <v>715486.75</v>
      </c>
      <c r="N40" s="197">
        <f t="shared" si="3"/>
        <v>31.167593250329233</v>
      </c>
      <c r="O40" s="197">
        <v>223</v>
      </c>
      <c r="P40" s="197">
        <v>257943.5</v>
      </c>
      <c r="Q40" s="197">
        <f t="shared" si="4"/>
        <v>86.45304107294814</v>
      </c>
      <c r="R40" s="197">
        <v>228</v>
      </c>
      <c r="S40" s="197">
        <v>43698.333333333336</v>
      </c>
      <c r="T40" s="196">
        <f t="shared" si="5"/>
        <v>521.759029711278</v>
      </c>
      <c r="U40" s="157">
        <v>1939</v>
      </c>
      <c r="V40" s="159">
        <v>1411604.5</v>
      </c>
      <c r="W40" s="194">
        <f t="shared" si="6"/>
        <v>137.36142099291976</v>
      </c>
    </row>
    <row r="41" spans="1:23" ht="13.5" thickBot="1">
      <c r="A41" s="139" t="s">
        <v>85</v>
      </c>
      <c r="B41" s="98" t="s">
        <v>84</v>
      </c>
      <c r="C41" s="99">
        <v>2</v>
      </c>
      <c r="D41" s="184">
        <v>19305</v>
      </c>
      <c r="E41" s="197">
        <f t="shared" si="0"/>
        <v>10.36001036001036</v>
      </c>
      <c r="F41" s="199">
        <v>1</v>
      </c>
      <c r="G41" s="200">
        <v>119659</v>
      </c>
      <c r="H41" s="197">
        <f t="shared" si="1"/>
        <v>0.8357081372901328</v>
      </c>
      <c r="I41" s="198">
        <v>8</v>
      </c>
      <c r="J41" s="197">
        <v>273208.333333333</v>
      </c>
      <c r="K41" s="197">
        <f t="shared" si="2"/>
        <v>2.92816836968126</v>
      </c>
      <c r="L41" s="199">
        <v>107</v>
      </c>
      <c r="M41" s="197">
        <v>715486.75</v>
      </c>
      <c r="N41" s="197">
        <f t="shared" si="3"/>
        <v>14.954854160471875</v>
      </c>
      <c r="O41" s="197">
        <v>76</v>
      </c>
      <c r="P41" s="197">
        <v>257943.5</v>
      </c>
      <c r="Q41" s="197">
        <f t="shared" si="4"/>
        <v>29.463816688538383</v>
      </c>
      <c r="R41" s="197">
        <v>88</v>
      </c>
      <c r="S41" s="197">
        <v>43698.333333333336</v>
      </c>
      <c r="T41" s="196">
        <f t="shared" si="5"/>
        <v>201.3806781341775</v>
      </c>
      <c r="U41" s="157">
        <v>282</v>
      </c>
      <c r="V41" s="159">
        <v>1411604.5</v>
      </c>
      <c r="W41" s="194">
        <f t="shared" si="6"/>
        <v>19.977267003611846</v>
      </c>
    </row>
    <row r="42" spans="1:23" ht="13.5" thickBot="1">
      <c r="A42" s="139" t="s">
        <v>55</v>
      </c>
      <c r="B42" s="98" t="s">
        <v>54</v>
      </c>
      <c r="C42" s="98">
        <v>0</v>
      </c>
      <c r="D42" s="184">
        <v>19305</v>
      </c>
      <c r="E42" s="197">
        <f t="shared" si="0"/>
        <v>0</v>
      </c>
      <c r="F42" s="198"/>
      <c r="G42" s="200">
        <v>119659</v>
      </c>
      <c r="H42" s="197">
        <f t="shared" si="1"/>
        <v>0</v>
      </c>
      <c r="I42" s="198">
        <v>23</v>
      </c>
      <c r="J42" s="197">
        <v>273208.333333333</v>
      </c>
      <c r="K42" s="197">
        <f t="shared" si="2"/>
        <v>8.418484062833622</v>
      </c>
      <c r="L42" s="199">
        <v>1570</v>
      </c>
      <c r="M42" s="197">
        <v>715486.75</v>
      </c>
      <c r="N42" s="193">
        <f t="shared" si="3"/>
        <v>219.43103768169013</v>
      </c>
      <c r="O42" s="197">
        <v>1824</v>
      </c>
      <c r="P42" s="197">
        <v>257943.5</v>
      </c>
      <c r="Q42" s="196">
        <f t="shared" si="4"/>
        <v>707.1316005249212</v>
      </c>
      <c r="R42" s="197">
        <v>39</v>
      </c>
      <c r="S42" s="197">
        <v>43698.333333333336</v>
      </c>
      <c r="T42" s="193">
        <f t="shared" si="5"/>
        <v>89.2482550821923</v>
      </c>
      <c r="U42" s="157">
        <v>3456</v>
      </c>
      <c r="V42" s="159">
        <v>1411604.5</v>
      </c>
      <c r="W42" s="194">
        <f t="shared" si="6"/>
        <v>244.827782852775</v>
      </c>
    </row>
    <row r="43" spans="1:23" ht="13.5" thickBot="1">
      <c r="A43" s="139" t="s">
        <v>123</v>
      </c>
      <c r="B43" s="98" t="s">
        <v>122</v>
      </c>
      <c r="C43" s="98">
        <v>2</v>
      </c>
      <c r="D43" s="184">
        <v>19305</v>
      </c>
      <c r="E43" s="197">
        <f t="shared" si="0"/>
        <v>10.36001036001036</v>
      </c>
      <c r="F43" s="199">
        <v>52</v>
      </c>
      <c r="G43" s="200">
        <v>119659</v>
      </c>
      <c r="H43" s="193">
        <f t="shared" si="1"/>
        <v>43.45682313908691</v>
      </c>
      <c r="I43" s="198">
        <v>70</v>
      </c>
      <c r="J43" s="197">
        <v>273208.333333333</v>
      </c>
      <c r="K43" s="197">
        <f t="shared" si="2"/>
        <v>25.621473234711026</v>
      </c>
      <c r="L43" s="199">
        <v>149</v>
      </c>
      <c r="M43" s="197">
        <v>715486.75</v>
      </c>
      <c r="N43" s="197">
        <f t="shared" si="3"/>
        <v>20.82498383093747</v>
      </c>
      <c r="O43" s="197">
        <v>83</v>
      </c>
      <c r="P43" s="197">
        <v>257943.5</v>
      </c>
      <c r="Q43" s="197">
        <f t="shared" si="4"/>
        <v>32.17758927827218</v>
      </c>
      <c r="R43" s="197">
        <v>38</v>
      </c>
      <c r="S43" s="197">
        <v>43698.333333333336</v>
      </c>
      <c r="T43" s="196">
        <f t="shared" si="5"/>
        <v>86.95983828521301</v>
      </c>
      <c r="U43" s="202">
        <v>394</v>
      </c>
      <c r="V43" s="159">
        <v>1411604.5</v>
      </c>
      <c r="W43" s="194">
        <f t="shared" si="6"/>
        <v>27.911500707174</v>
      </c>
    </row>
    <row r="44" spans="1:23" ht="13.5" thickBot="1">
      <c r="A44" s="139" t="s">
        <v>87</v>
      </c>
      <c r="B44" s="98" t="s">
        <v>86</v>
      </c>
      <c r="C44" s="98">
        <v>16</v>
      </c>
      <c r="D44" s="184">
        <v>19305</v>
      </c>
      <c r="E44" s="197">
        <f t="shared" si="0"/>
        <v>82.88008288008288</v>
      </c>
      <c r="F44" s="199">
        <v>-1</v>
      </c>
      <c r="G44" s="200">
        <v>119659</v>
      </c>
      <c r="H44" s="197">
        <f t="shared" si="1"/>
        <v>-0.8357081372901328</v>
      </c>
      <c r="I44" s="199">
        <v>13</v>
      </c>
      <c r="J44" s="197">
        <v>273208.333333333</v>
      </c>
      <c r="K44" s="197">
        <f t="shared" si="2"/>
        <v>4.758273600732047</v>
      </c>
      <c r="L44" s="198">
        <v>579</v>
      </c>
      <c r="M44" s="197">
        <v>715486.75</v>
      </c>
      <c r="N44" s="197">
        <f t="shared" si="3"/>
        <v>80.92393045713285</v>
      </c>
      <c r="O44" s="197">
        <v>313</v>
      </c>
      <c r="P44" s="197">
        <v>257943.5</v>
      </c>
      <c r="Q44" s="196">
        <f t="shared" si="4"/>
        <v>121.34440294095413</v>
      </c>
      <c r="R44" s="197">
        <v>31</v>
      </c>
      <c r="S44" s="197">
        <v>43698.333333333336</v>
      </c>
      <c r="T44" s="197">
        <f t="shared" si="5"/>
        <v>70.94092070635799</v>
      </c>
      <c r="U44" s="157">
        <v>951</v>
      </c>
      <c r="V44" s="159">
        <v>1411604.5</v>
      </c>
      <c r="W44" s="194">
        <f t="shared" si="6"/>
        <v>67.37014510792505</v>
      </c>
    </row>
    <row r="45" spans="1:23" ht="13.5" thickBot="1">
      <c r="A45" s="139" t="s">
        <v>233</v>
      </c>
      <c r="B45" s="98" t="s">
        <v>147</v>
      </c>
      <c r="C45" s="98">
        <v>1</v>
      </c>
      <c r="D45" s="184">
        <v>19305</v>
      </c>
      <c r="E45" s="197">
        <f t="shared" si="0"/>
        <v>5.18000518000518</v>
      </c>
      <c r="F45" s="198">
        <v>14</v>
      </c>
      <c r="G45" s="200">
        <v>119659</v>
      </c>
      <c r="H45" s="197">
        <f t="shared" si="1"/>
        <v>11.699913922061858</v>
      </c>
      <c r="I45" s="199">
        <v>77</v>
      </c>
      <c r="J45" s="197">
        <v>273208.333333333</v>
      </c>
      <c r="K45" s="197">
        <f t="shared" si="2"/>
        <v>28.183620558182128</v>
      </c>
      <c r="L45" s="198">
        <v>287</v>
      </c>
      <c r="M45" s="197">
        <v>715486.75</v>
      </c>
      <c r="N45" s="197">
        <f t="shared" si="3"/>
        <v>40.11255274818157</v>
      </c>
      <c r="O45" s="197">
        <v>205</v>
      </c>
      <c r="P45" s="197">
        <v>257943.5</v>
      </c>
      <c r="Q45" s="193">
        <f t="shared" si="4"/>
        <v>79.47476869934695</v>
      </c>
      <c r="R45" s="197">
        <v>67</v>
      </c>
      <c r="S45" s="197">
        <v>43698.333333333336</v>
      </c>
      <c r="T45" s="196">
        <f t="shared" si="5"/>
        <v>153.3239253976124</v>
      </c>
      <c r="U45" s="204">
        <v>651</v>
      </c>
      <c r="V45" s="159">
        <v>1411604.5</v>
      </c>
      <c r="W45" s="194">
        <f t="shared" si="6"/>
        <v>46.11773340195501</v>
      </c>
    </row>
    <row r="46" spans="1:23" ht="13.5" thickBot="1">
      <c r="A46" s="139" t="s">
        <v>181</v>
      </c>
      <c r="B46" s="98" t="s">
        <v>83</v>
      </c>
      <c r="C46" s="99">
        <v>0</v>
      </c>
      <c r="D46" s="184">
        <v>19305</v>
      </c>
      <c r="E46" s="197">
        <f t="shared" si="0"/>
        <v>0</v>
      </c>
      <c r="F46" s="199">
        <v>1</v>
      </c>
      <c r="G46" s="200">
        <v>119659</v>
      </c>
      <c r="H46" s="197">
        <f t="shared" si="1"/>
        <v>0.8357081372901328</v>
      </c>
      <c r="I46" s="198">
        <v>7</v>
      </c>
      <c r="J46" s="197">
        <v>273208.333333333</v>
      </c>
      <c r="K46" s="197">
        <f t="shared" si="2"/>
        <v>2.5621473234711023</v>
      </c>
      <c r="L46" s="199">
        <v>409</v>
      </c>
      <c r="M46" s="197">
        <v>715486.75</v>
      </c>
      <c r="N46" s="197">
        <f t="shared" si="3"/>
        <v>57.163881790962584</v>
      </c>
      <c r="O46" s="197">
        <v>384</v>
      </c>
      <c r="P46" s="197">
        <v>257943.5</v>
      </c>
      <c r="Q46" s="193">
        <f t="shared" si="4"/>
        <v>148.86981063682552</v>
      </c>
      <c r="R46" s="197">
        <v>98</v>
      </c>
      <c r="S46" s="197">
        <v>43698.333333333336</v>
      </c>
      <c r="T46" s="196">
        <f t="shared" si="5"/>
        <v>224.2648461039704</v>
      </c>
      <c r="U46" s="204">
        <v>899</v>
      </c>
      <c r="V46" s="159">
        <v>1411604.5</v>
      </c>
      <c r="W46" s="194">
        <f t="shared" si="6"/>
        <v>63.68639374555692</v>
      </c>
    </row>
    <row r="47" spans="1:23" ht="13.5" thickBot="1">
      <c r="A47" s="139" t="s">
        <v>101</v>
      </c>
      <c r="B47" s="98" t="s">
        <v>100</v>
      </c>
      <c r="C47" s="98">
        <v>0</v>
      </c>
      <c r="D47" s="184">
        <v>19305</v>
      </c>
      <c r="E47" s="197">
        <f t="shared" si="0"/>
        <v>0</v>
      </c>
      <c r="F47" s="198">
        <v>0</v>
      </c>
      <c r="G47" s="200">
        <v>119659</v>
      </c>
      <c r="H47" s="197">
        <f t="shared" si="1"/>
        <v>0</v>
      </c>
      <c r="I47" s="198">
        <v>20</v>
      </c>
      <c r="J47" s="197">
        <v>273208.333333333</v>
      </c>
      <c r="K47" s="197">
        <f t="shared" si="2"/>
        <v>7.32042092420315</v>
      </c>
      <c r="L47" s="199">
        <v>30914</v>
      </c>
      <c r="M47" s="197">
        <v>715486.75</v>
      </c>
      <c r="N47" s="196">
        <f t="shared" si="3"/>
        <v>4320.694967446986</v>
      </c>
      <c r="O47" s="197">
        <v>58</v>
      </c>
      <c r="P47" s="197">
        <v>257943.5</v>
      </c>
      <c r="Q47" s="197">
        <f t="shared" si="4"/>
        <v>22.485544314937187</v>
      </c>
      <c r="R47" s="197">
        <v>0</v>
      </c>
      <c r="S47" s="197">
        <v>43698.333333333336</v>
      </c>
      <c r="T47" s="197">
        <f t="shared" si="5"/>
        <v>0</v>
      </c>
      <c r="U47" s="157">
        <v>30992</v>
      </c>
      <c r="V47" s="159">
        <v>1411604.5</v>
      </c>
      <c r="W47" s="194">
        <f t="shared" si="6"/>
        <v>2195.515811971413</v>
      </c>
    </row>
    <row r="48" spans="1:23" ht="13.5" thickBot="1">
      <c r="A48" s="139" t="s">
        <v>99</v>
      </c>
      <c r="B48" s="98" t="s">
        <v>98</v>
      </c>
      <c r="C48" s="98">
        <v>0</v>
      </c>
      <c r="D48" s="184">
        <v>19305</v>
      </c>
      <c r="E48" s="197">
        <f t="shared" si="0"/>
        <v>0</v>
      </c>
      <c r="F48" s="199">
        <v>0</v>
      </c>
      <c r="G48" s="200">
        <v>119659</v>
      </c>
      <c r="H48" s="197">
        <f t="shared" si="1"/>
        <v>0</v>
      </c>
      <c r="I48" s="199">
        <v>39</v>
      </c>
      <c r="J48" s="197">
        <v>273208.333333333</v>
      </c>
      <c r="K48" s="197">
        <f t="shared" si="2"/>
        <v>14.274820802196142</v>
      </c>
      <c r="L48" s="199">
        <v>15803</v>
      </c>
      <c r="M48" s="197">
        <v>715486.75</v>
      </c>
      <c r="N48" s="196">
        <f t="shared" si="3"/>
        <v>2208.7061710087573</v>
      </c>
      <c r="O48" s="197">
        <v>63</v>
      </c>
      <c r="P48" s="197">
        <v>257943.5</v>
      </c>
      <c r="Q48" s="197">
        <f t="shared" si="4"/>
        <v>24.423953307604183</v>
      </c>
      <c r="R48" s="197">
        <v>0</v>
      </c>
      <c r="S48" s="197">
        <v>43698.333333333336</v>
      </c>
      <c r="T48" s="197">
        <f t="shared" si="5"/>
        <v>0</v>
      </c>
      <c r="U48" s="157">
        <v>15905</v>
      </c>
      <c r="V48" s="159">
        <v>1411604.5</v>
      </c>
      <c r="W48" s="194">
        <f t="shared" si="6"/>
        <v>1126.7320272781787</v>
      </c>
    </row>
    <row r="49" spans="1:23" ht="13.5" thickBot="1">
      <c r="A49" s="139" t="s">
        <v>115</v>
      </c>
      <c r="B49" s="98" t="s">
        <v>114</v>
      </c>
      <c r="C49" s="98">
        <v>0</v>
      </c>
      <c r="D49" s="184">
        <v>19305</v>
      </c>
      <c r="E49" s="197">
        <f t="shared" si="0"/>
        <v>0</v>
      </c>
      <c r="F49" s="198">
        <v>0</v>
      </c>
      <c r="G49" s="200">
        <v>119659</v>
      </c>
      <c r="H49" s="197">
        <f t="shared" si="1"/>
        <v>0</v>
      </c>
      <c r="I49" s="198">
        <v>0</v>
      </c>
      <c r="J49" s="197">
        <v>273208.333333333</v>
      </c>
      <c r="K49" s="197">
        <f t="shared" si="2"/>
        <v>0</v>
      </c>
      <c r="L49" s="198">
        <v>215</v>
      </c>
      <c r="M49" s="197">
        <v>715486.75</v>
      </c>
      <c r="N49" s="197">
        <f t="shared" si="3"/>
        <v>30.049473313097693</v>
      </c>
      <c r="O49" s="197">
        <v>325</v>
      </c>
      <c r="P49" s="197">
        <v>257943.5</v>
      </c>
      <c r="Q49" s="193">
        <f t="shared" si="4"/>
        <v>125.99658452335493</v>
      </c>
      <c r="R49" s="197">
        <v>81</v>
      </c>
      <c r="S49" s="197">
        <v>43698.333333333336</v>
      </c>
      <c r="T49" s="196">
        <f t="shared" si="5"/>
        <v>185.36176055532246</v>
      </c>
      <c r="U49" s="157">
        <v>621</v>
      </c>
      <c r="V49" s="159">
        <v>1411604.5</v>
      </c>
      <c r="W49" s="194">
        <f t="shared" si="6"/>
        <v>43.99249223135801</v>
      </c>
    </row>
    <row r="50" spans="1:23" ht="13.5" thickBot="1">
      <c r="A50" s="139" t="s">
        <v>149</v>
      </c>
      <c r="B50" s="98" t="s">
        <v>148</v>
      </c>
      <c r="C50" s="99">
        <v>13</v>
      </c>
      <c r="D50" s="184">
        <v>19305</v>
      </c>
      <c r="E50" s="193">
        <f t="shared" si="0"/>
        <v>67.34006734006734</v>
      </c>
      <c r="F50" s="205">
        <v>98</v>
      </c>
      <c r="G50" s="189">
        <v>119659</v>
      </c>
      <c r="H50" s="193">
        <f t="shared" si="1"/>
        <v>81.89939745443301</v>
      </c>
      <c r="I50" s="199">
        <v>57</v>
      </c>
      <c r="J50" s="197">
        <v>273208.333333333</v>
      </c>
      <c r="K50" s="197">
        <f t="shared" si="2"/>
        <v>20.863199633978976</v>
      </c>
      <c r="L50" s="198">
        <v>60</v>
      </c>
      <c r="M50" s="197">
        <v>715486.75</v>
      </c>
      <c r="N50" s="197">
        <f t="shared" si="3"/>
        <v>8.385899529236566</v>
      </c>
      <c r="O50" s="197">
        <v>28</v>
      </c>
      <c r="P50" s="197">
        <v>257943.5</v>
      </c>
      <c r="Q50" s="197">
        <f t="shared" si="4"/>
        <v>10.855090358935193</v>
      </c>
      <c r="R50" s="197">
        <v>6</v>
      </c>
      <c r="S50" s="197">
        <v>43698.333333333336</v>
      </c>
      <c r="T50" s="197">
        <f t="shared" si="5"/>
        <v>13.730500781875739</v>
      </c>
      <c r="U50" s="157">
        <v>262</v>
      </c>
      <c r="V50" s="159">
        <v>1411604.5</v>
      </c>
      <c r="W50" s="194">
        <f t="shared" si="6"/>
        <v>18.560439556547177</v>
      </c>
    </row>
    <row r="51" spans="1:23" ht="13.5" thickBot="1">
      <c r="A51" s="139" t="s">
        <v>237</v>
      </c>
      <c r="B51" s="98" t="s">
        <v>129</v>
      </c>
      <c r="C51" s="98">
        <v>357</v>
      </c>
      <c r="D51" s="184">
        <v>19305</v>
      </c>
      <c r="E51" s="196">
        <f t="shared" si="0"/>
        <v>1849.2618492618492</v>
      </c>
      <c r="F51" s="198">
        <v>483</v>
      </c>
      <c r="G51" s="200">
        <v>119659</v>
      </c>
      <c r="H51" s="193">
        <f t="shared" si="1"/>
        <v>403.64703031113413</v>
      </c>
      <c r="I51" s="206">
        <v>613</v>
      </c>
      <c r="J51" s="193">
        <v>273208.333333333</v>
      </c>
      <c r="K51" s="193">
        <f t="shared" si="2"/>
        <v>224.37090132682656</v>
      </c>
      <c r="L51" s="205">
        <v>3301</v>
      </c>
      <c r="M51" s="193">
        <v>715486.75</v>
      </c>
      <c r="N51" s="193">
        <f t="shared" si="3"/>
        <v>461.36423910016504</v>
      </c>
      <c r="O51" s="193">
        <v>1392</v>
      </c>
      <c r="P51" s="193">
        <v>257943.5</v>
      </c>
      <c r="Q51" s="193">
        <f t="shared" si="4"/>
        <v>539.6530635584925</v>
      </c>
      <c r="R51" s="197">
        <v>407</v>
      </c>
      <c r="S51" s="197">
        <v>43698.333333333336</v>
      </c>
      <c r="T51" s="196">
        <f t="shared" si="5"/>
        <v>931.3856363705709</v>
      </c>
      <c r="U51" s="157">
        <v>6553</v>
      </c>
      <c r="V51" s="159">
        <v>1411604.5</v>
      </c>
      <c r="W51" s="194">
        <f t="shared" si="6"/>
        <v>464.2235130307391</v>
      </c>
    </row>
    <row r="52" spans="1:23" ht="13.5" thickBot="1">
      <c r="A52" s="139" t="s">
        <v>144</v>
      </c>
      <c r="B52" s="98" t="s">
        <v>143</v>
      </c>
      <c r="C52" s="98"/>
      <c r="D52" s="184">
        <v>19305</v>
      </c>
      <c r="E52" s="197">
        <f t="shared" si="0"/>
        <v>0</v>
      </c>
      <c r="F52" s="198"/>
      <c r="G52" s="200">
        <v>119659</v>
      </c>
      <c r="H52" s="197">
        <f t="shared" si="1"/>
        <v>0</v>
      </c>
      <c r="I52" s="198">
        <v>2</v>
      </c>
      <c r="J52" s="197">
        <v>273208.333333333</v>
      </c>
      <c r="K52" s="197">
        <f t="shared" si="2"/>
        <v>0.732042092420315</v>
      </c>
      <c r="L52" s="198">
        <v>73</v>
      </c>
      <c r="M52" s="197">
        <v>715486.75</v>
      </c>
      <c r="N52" s="197">
        <f t="shared" si="3"/>
        <v>10.202844427237821</v>
      </c>
      <c r="O52" s="197">
        <v>17</v>
      </c>
      <c r="P52" s="197">
        <v>257943.5</v>
      </c>
      <c r="Q52" s="197">
        <f t="shared" si="4"/>
        <v>6.590590575067796</v>
      </c>
      <c r="R52" s="197">
        <v>3</v>
      </c>
      <c r="S52" s="197">
        <v>43698.333333333336</v>
      </c>
      <c r="T52" s="197">
        <f t="shared" si="5"/>
        <v>6.865250390937869</v>
      </c>
      <c r="U52" s="157">
        <v>95</v>
      </c>
      <c r="V52" s="159">
        <v>1411604.5</v>
      </c>
      <c r="W52" s="194">
        <f t="shared" si="6"/>
        <v>6.729930373557183</v>
      </c>
    </row>
    <row r="53" spans="1:23" ht="13.5" thickBot="1">
      <c r="A53" s="139" t="s">
        <v>189</v>
      </c>
      <c r="B53" s="98" t="s">
        <v>53</v>
      </c>
      <c r="C53" s="98">
        <v>0</v>
      </c>
      <c r="D53" s="184">
        <v>19305</v>
      </c>
      <c r="E53" s="197">
        <f t="shared" si="0"/>
        <v>0</v>
      </c>
      <c r="F53" s="198"/>
      <c r="G53" s="200">
        <v>119659</v>
      </c>
      <c r="H53" s="197">
        <f t="shared" si="1"/>
        <v>0</v>
      </c>
      <c r="I53" s="199">
        <v>1</v>
      </c>
      <c r="J53" s="197">
        <v>273208.333333333</v>
      </c>
      <c r="K53" s="197">
        <f t="shared" si="2"/>
        <v>0.3660210462101575</v>
      </c>
      <c r="L53" s="199">
        <v>400</v>
      </c>
      <c r="M53" s="197">
        <v>715486.75</v>
      </c>
      <c r="N53" s="193">
        <f t="shared" si="3"/>
        <v>55.9059968615771</v>
      </c>
      <c r="O53" s="197">
        <v>278</v>
      </c>
      <c r="P53" s="197">
        <v>257943.5</v>
      </c>
      <c r="Q53" s="196">
        <f t="shared" si="4"/>
        <v>107.77553999228513</v>
      </c>
      <c r="R53" s="197">
        <v>36</v>
      </c>
      <c r="S53" s="197">
        <v>43698.333333333336</v>
      </c>
      <c r="T53" s="193">
        <f t="shared" si="5"/>
        <v>82.38300469125443</v>
      </c>
      <c r="U53" s="157">
        <v>715</v>
      </c>
      <c r="V53" s="159">
        <v>1411604.5</v>
      </c>
      <c r="W53" s="194">
        <f t="shared" si="6"/>
        <v>50.65158123256195</v>
      </c>
    </row>
    <row r="54" spans="1:23" ht="13.5" thickBot="1">
      <c r="A54" s="139" t="s">
        <v>192</v>
      </c>
      <c r="B54" s="98" t="s">
        <v>137</v>
      </c>
      <c r="C54" s="98">
        <v>5</v>
      </c>
      <c r="D54" s="184">
        <v>19305</v>
      </c>
      <c r="E54" s="197">
        <f t="shared" si="0"/>
        <v>25.9000259000259</v>
      </c>
      <c r="F54" s="199"/>
      <c r="G54" s="200">
        <v>119659</v>
      </c>
      <c r="H54" s="197">
        <f t="shared" si="1"/>
        <v>0</v>
      </c>
      <c r="I54" s="199"/>
      <c r="J54" s="197">
        <v>273208.333333333</v>
      </c>
      <c r="K54" s="197">
        <f t="shared" si="2"/>
        <v>0</v>
      </c>
      <c r="L54" s="199">
        <v>35</v>
      </c>
      <c r="M54" s="197">
        <v>715486.75</v>
      </c>
      <c r="N54" s="197">
        <f t="shared" si="3"/>
        <v>4.891774725387997</v>
      </c>
      <c r="O54" s="197">
        <v>55</v>
      </c>
      <c r="P54" s="197">
        <v>257943.5</v>
      </c>
      <c r="Q54" s="197">
        <f t="shared" si="4"/>
        <v>21.322498919336986</v>
      </c>
      <c r="R54" s="197">
        <v>61</v>
      </c>
      <c r="S54" s="197">
        <v>43698.333333333336</v>
      </c>
      <c r="T54" s="196">
        <f t="shared" si="5"/>
        <v>139.59342461573667</v>
      </c>
      <c r="U54" s="204">
        <v>156</v>
      </c>
      <c r="V54" s="159">
        <v>1411604.5</v>
      </c>
      <c r="W54" s="194">
        <f t="shared" si="6"/>
        <v>11.051254087104427</v>
      </c>
    </row>
    <row r="55" spans="1:23" ht="13.5" thickBot="1">
      <c r="A55" s="161" t="s">
        <v>229</v>
      </c>
      <c r="B55" s="158" t="s">
        <v>139</v>
      </c>
      <c r="C55" s="157">
        <v>1</v>
      </c>
      <c r="D55" s="184">
        <v>19305</v>
      </c>
      <c r="E55" s="197">
        <f t="shared" si="0"/>
        <v>5.18000518000518</v>
      </c>
      <c r="F55" s="197"/>
      <c r="G55" s="200">
        <v>119659</v>
      </c>
      <c r="H55" s="197">
        <f t="shared" si="1"/>
        <v>0</v>
      </c>
      <c r="I55" s="197"/>
      <c r="J55" s="197">
        <v>273208.333333333</v>
      </c>
      <c r="K55" s="197">
        <f t="shared" si="2"/>
        <v>0</v>
      </c>
      <c r="L55" s="197">
        <v>32</v>
      </c>
      <c r="M55" s="197">
        <v>715486.75</v>
      </c>
      <c r="N55" s="197">
        <f t="shared" si="3"/>
        <v>4.472479748926168</v>
      </c>
      <c r="O55" s="197">
        <v>128</v>
      </c>
      <c r="P55" s="197">
        <v>257943.5</v>
      </c>
      <c r="Q55" s="193">
        <f t="shared" si="4"/>
        <v>49.623270212275166</v>
      </c>
      <c r="R55" s="197">
        <v>101</v>
      </c>
      <c r="S55" s="197">
        <v>43698.333333333336</v>
      </c>
      <c r="T55" s="196">
        <f t="shared" si="5"/>
        <v>231.13009649490826</v>
      </c>
      <c r="U55" s="157">
        <v>262</v>
      </c>
      <c r="V55" s="159">
        <v>1411604.5</v>
      </c>
      <c r="W55" s="194">
        <f t="shared" si="6"/>
        <v>18.560439556547177</v>
      </c>
    </row>
    <row r="56" spans="1:23" ht="13.5" thickBot="1">
      <c r="A56" s="128" t="s">
        <v>182</v>
      </c>
      <c r="B56" s="159" t="s">
        <v>118</v>
      </c>
      <c r="C56" s="159">
        <v>1</v>
      </c>
      <c r="D56" s="184">
        <v>19305</v>
      </c>
      <c r="E56" s="197">
        <f t="shared" si="0"/>
        <v>5.18000518000518</v>
      </c>
      <c r="F56" s="197">
        <v>3</v>
      </c>
      <c r="G56" s="200">
        <v>119659</v>
      </c>
      <c r="H56" s="197">
        <f t="shared" si="1"/>
        <v>2.5071244118703984</v>
      </c>
      <c r="I56" s="197">
        <v>1</v>
      </c>
      <c r="J56" s="197">
        <v>273208.333333333</v>
      </c>
      <c r="K56" s="197">
        <f t="shared" si="2"/>
        <v>0.3660210462101575</v>
      </c>
      <c r="L56" s="197">
        <v>769</v>
      </c>
      <c r="M56" s="197">
        <v>715486.75</v>
      </c>
      <c r="N56" s="193">
        <f t="shared" si="3"/>
        <v>107.47927896638198</v>
      </c>
      <c r="O56" s="197">
        <v>1742</v>
      </c>
      <c r="P56" s="197">
        <v>257943.5</v>
      </c>
      <c r="Q56" s="196">
        <f t="shared" si="4"/>
        <v>675.3416930451824</v>
      </c>
      <c r="R56" s="196">
        <v>366</v>
      </c>
      <c r="S56" s="196">
        <v>43698.333333333336</v>
      </c>
      <c r="T56" s="196">
        <f t="shared" si="5"/>
        <v>837.56054769442</v>
      </c>
      <c r="U56" s="157">
        <v>2882</v>
      </c>
      <c r="V56" s="159">
        <v>1411604.5</v>
      </c>
      <c r="W56" s="194">
        <f t="shared" si="6"/>
        <v>204.16483512201896</v>
      </c>
    </row>
    <row r="57" spans="1:23" ht="13.5" thickBot="1">
      <c r="A57" s="162" t="s">
        <v>190</v>
      </c>
      <c r="B57" s="99" t="s">
        <v>138</v>
      </c>
      <c r="C57" s="99"/>
      <c r="D57" s="184">
        <v>19305</v>
      </c>
      <c r="E57" s="197">
        <f t="shared" si="0"/>
        <v>0</v>
      </c>
      <c r="F57" s="199"/>
      <c r="G57" s="200">
        <v>119659</v>
      </c>
      <c r="H57" s="197">
        <f t="shared" si="1"/>
        <v>0</v>
      </c>
      <c r="I57" s="199"/>
      <c r="J57" s="197">
        <v>273208.333333333</v>
      </c>
      <c r="K57" s="197">
        <f t="shared" si="2"/>
        <v>0</v>
      </c>
      <c r="L57" s="199">
        <v>19</v>
      </c>
      <c r="M57" s="197">
        <v>715486.75</v>
      </c>
      <c r="N57" s="197">
        <f t="shared" si="3"/>
        <v>2.655534850924912</v>
      </c>
      <c r="O57" s="197">
        <v>33</v>
      </c>
      <c r="P57" s="197">
        <v>257943.5</v>
      </c>
      <c r="Q57" s="197">
        <f t="shared" si="4"/>
        <v>12.793499351602192</v>
      </c>
      <c r="R57" s="197">
        <v>9</v>
      </c>
      <c r="S57" s="197">
        <v>43698.333333333336</v>
      </c>
      <c r="T57" s="197">
        <f t="shared" si="5"/>
        <v>20.595751172813607</v>
      </c>
      <c r="U57" s="204">
        <v>61</v>
      </c>
      <c r="V57" s="159">
        <v>1411604.5</v>
      </c>
      <c r="W57" s="194">
        <f t="shared" si="6"/>
        <v>4.321323713547244</v>
      </c>
    </row>
    <row r="58" spans="1:23" ht="13.5" thickBot="1">
      <c r="A58" s="162" t="s">
        <v>230</v>
      </c>
      <c r="B58" s="98" t="s">
        <v>120</v>
      </c>
      <c r="C58" s="98">
        <v>3</v>
      </c>
      <c r="D58" s="184">
        <v>19305</v>
      </c>
      <c r="E58" s="197">
        <f t="shared" si="0"/>
        <v>15.54001554001554</v>
      </c>
      <c r="F58" s="198"/>
      <c r="G58" s="200">
        <v>119659</v>
      </c>
      <c r="H58" s="197">
        <f t="shared" si="1"/>
        <v>0</v>
      </c>
      <c r="I58" s="198"/>
      <c r="J58" s="197">
        <v>273208.333333333</v>
      </c>
      <c r="K58" s="197">
        <f t="shared" si="2"/>
        <v>0</v>
      </c>
      <c r="L58" s="198">
        <v>60</v>
      </c>
      <c r="M58" s="197">
        <v>715486.75</v>
      </c>
      <c r="N58" s="197">
        <f t="shared" si="3"/>
        <v>8.385899529236566</v>
      </c>
      <c r="O58" s="197">
        <v>122</v>
      </c>
      <c r="P58" s="197">
        <v>257943.5</v>
      </c>
      <c r="Q58" s="193">
        <f t="shared" si="4"/>
        <v>47.29717942107477</v>
      </c>
      <c r="R58" s="197">
        <v>62</v>
      </c>
      <c r="S58" s="197">
        <v>43698.333333333336</v>
      </c>
      <c r="T58" s="196">
        <f t="shared" si="5"/>
        <v>141.88184141271597</v>
      </c>
      <c r="U58" s="157">
        <v>247</v>
      </c>
      <c r="V58" s="159">
        <v>1411604.5</v>
      </c>
      <c r="W58" s="194">
        <f t="shared" si="6"/>
        <v>17.497818971248673</v>
      </c>
    </row>
    <row r="59" spans="1:23" ht="13.5" thickBot="1">
      <c r="A59" s="139" t="s">
        <v>183</v>
      </c>
      <c r="B59" s="98" t="s">
        <v>117</v>
      </c>
      <c r="C59" s="98"/>
      <c r="D59" s="184">
        <v>19305</v>
      </c>
      <c r="E59" s="197">
        <f t="shared" si="0"/>
        <v>0</v>
      </c>
      <c r="F59" s="199">
        <v>1</v>
      </c>
      <c r="G59" s="200">
        <v>119659</v>
      </c>
      <c r="H59" s="197">
        <f t="shared" si="1"/>
        <v>0.8357081372901328</v>
      </c>
      <c r="I59" s="199">
        <v>4</v>
      </c>
      <c r="J59" s="197">
        <v>273208.333333333</v>
      </c>
      <c r="K59" s="197">
        <f t="shared" si="2"/>
        <v>1.46408418484063</v>
      </c>
      <c r="L59" s="198">
        <v>69</v>
      </c>
      <c r="M59" s="197">
        <v>715486.75</v>
      </c>
      <c r="N59" s="197">
        <f t="shared" si="3"/>
        <v>9.64378445862205</v>
      </c>
      <c r="O59" s="197">
        <v>211</v>
      </c>
      <c r="P59" s="197">
        <v>257943.5</v>
      </c>
      <c r="Q59" s="193">
        <f t="shared" si="4"/>
        <v>81.80085949054735</v>
      </c>
      <c r="R59" s="197">
        <v>114</v>
      </c>
      <c r="S59" s="197">
        <v>43698.333333333336</v>
      </c>
      <c r="T59" s="196">
        <f t="shared" si="5"/>
        <v>260.879514855639</v>
      </c>
      <c r="U59" s="157">
        <v>399</v>
      </c>
      <c r="V59" s="159">
        <v>1411604.5</v>
      </c>
      <c r="W59" s="194">
        <f t="shared" si="6"/>
        <v>28.26570756894017</v>
      </c>
    </row>
    <row r="60" spans="1:23" ht="13.5" thickBot="1">
      <c r="A60" s="139" t="s">
        <v>184</v>
      </c>
      <c r="B60" s="98" t="s">
        <v>119</v>
      </c>
      <c r="C60" s="98">
        <v>4</v>
      </c>
      <c r="D60" s="184">
        <v>19305</v>
      </c>
      <c r="E60" s="197">
        <f t="shared" si="0"/>
        <v>20.72002072002072</v>
      </c>
      <c r="F60" s="198"/>
      <c r="G60" s="200">
        <v>119659</v>
      </c>
      <c r="H60" s="197">
        <f t="shared" si="1"/>
        <v>0</v>
      </c>
      <c r="I60" s="198">
        <v>2</v>
      </c>
      <c r="J60" s="197">
        <v>273208.333333333</v>
      </c>
      <c r="K60" s="197">
        <f t="shared" si="2"/>
        <v>0.732042092420315</v>
      </c>
      <c r="L60" s="198">
        <v>189</v>
      </c>
      <c r="M60" s="197">
        <v>715486.75</v>
      </c>
      <c r="N60" s="193">
        <f t="shared" si="3"/>
        <v>26.41558351709518</v>
      </c>
      <c r="O60" s="193">
        <v>151</v>
      </c>
      <c r="P60" s="193">
        <v>257943.5</v>
      </c>
      <c r="Q60" s="193">
        <f t="shared" si="4"/>
        <v>58.539951578543366</v>
      </c>
      <c r="R60" s="193">
        <v>22</v>
      </c>
      <c r="S60" s="193">
        <v>43698.333333333336</v>
      </c>
      <c r="T60" s="193">
        <f t="shared" si="5"/>
        <v>50.34516953354437</v>
      </c>
      <c r="U60" s="157">
        <v>368</v>
      </c>
      <c r="V60" s="159">
        <v>1411604.5</v>
      </c>
      <c r="W60" s="194">
        <f t="shared" si="6"/>
        <v>26.06962502598993</v>
      </c>
    </row>
    <row r="61" spans="1:23" ht="13.5" thickBot="1">
      <c r="A61" s="139" t="s">
        <v>191</v>
      </c>
      <c r="B61" s="99" t="s">
        <v>136</v>
      </c>
      <c r="C61" s="99">
        <v>2</v>
      </c>
      <c r="D61" s="184">
        <v>19305</v>
      </c>
      <c r="E61" s="197">
        <f t="shared" si="0"/>
        <v>10.36001036001036</v>
      </c>
      <c r="F61" s="199"/>
      <c r="G61" s="200">
        <v>119659</v>
      </c>
      <c r="H61" s="197">
        <f t="shared" si="1"/>
        <v>0</v>
      </c>
      <c r="I61" s="199"/>
      <c r="J61" s="197">
        <v>273208.333333333</v>
      </c>
      <c r="K61" s="197">
        <f t="shared" si="2"/>
        <v>0</v>
      </c>
      <c r="L61" s="199">
        <v>5</v>
      </c>
      <c r="M61" s="197">
        <v>715486.75</v>
      </c>
      <c r="N61" s="197">
        <f t="shared" si="3"/>
        <v>0.6988249607697138</v>
      </c>
      <c r="O61" s="197">
        <v>8</v>
      </c>
      <c r="P61" s="197">
        <v>257943.5</v>
      </c>
      <c r="Q61" s="197">
        <f t="shared" si="4"/>
        <v>3.101454388267198</v>
      </c>
      <c r="R61" s="197">
        <v>7</v>
      </c>
      <c r="S61" s="197">
        <v>43698.333333333336</v>
      </c>
      <c r="T61" s="197">
        <f t="shared" si="5"/>
        <v>16.018917578855028</v>
      </c>
      <c r="U61" s="157">
        <v>22</v>
      </c>
      <c r="V61" s="159">
        <v>1411604.5</v>
      </c>
      <c r="W61" s="194">
        <f t="shared" si="6"/>
        <v>1.558510191771137</v>
      </c>
    </row>
    <row r="62" spans="1:23" ht="13.5" thickBot="1">
      <c r="A62" s="139" t="s">
        <v>165</v>
      </c>
      <c r="B62" s="98" t="s">
        <v>166</v>
      </c>
      <c r="C62" s="98"/>
      <c r="D62" s="184">
        <v>19305</v>
      </c>
      <c r="E62" s="197">
        <f t="shared" si="0"/>
        <v>0</v>
      </c>
      <c r="F62" s="198">
        <v>1</v>
      </c>
      <c r="G62" s="200">
        <v>119659</v>
      </c>
      <c r="H62" s="197">
        <f t="shared" si="1"/>
        <v>0.8357081372901328</v>
      </c>
      <c r="I62" s="198"/>
      <c r="J62" s="197">
        <v>273208.333333333</v>
      </c>
      <c r="K62" s="197">
        <f t="shared" si="2"/>
        <v>0</v>
      </c>
      <c r="L62" s="198">
        <v>17</v>
      </c>
      <c r="M62" s="197">
        <v>715486.75</v>
      </c>
      <c r="N62" s="197">
        <f t="shared" si="3"/>
        <v>2.3760048666170266</v>
      </c>
      <c r="O62" s="198">
        <v>7</v>
      </c>
      <c r="P62" s="197">
        <v>257943.5</v>
      </c>
      <c r="Q62" s="197">
        <f t="shared" si="4"/>
        <v>2.7137725897337983</v>
      </c>
      <c r="R62" s="198">
        <v>7</v>
      </c>
      <c r="S62" s="197">
        <v>43698.333333333336</v>
      </c>
      <c r="T62" s="197">
        <f t="shared" si="5"/>
        <v>16.018917578855028</v>
      </c>
      <c r="U62" s="157">
        <v>32</v>
      </c>
      <c r="V62" s="159">
        <v>1411604.5</v>
      </c>
      <c r="W62" s="194">
        <f t="shared" si="6"/>
        <v>2.266923915303472</v>
      </c>
    </row>
    <row r="63" spans="1:23" ht="12.75">
      <c r="A63" s="207" t="s">
        <v>72</v>
      </c>
      <c r="B63" s="208" t="s">
        <v>71</v>
      </c>
      <c r="C63" s="208"/>
      <c r="D63" s="209">
        <v>19305</v>
      </c>
      <c r="E63" s="210">
        <f t="shared" si="0"/>
        <v>0</v>
      </c>
      <c r="F63" s="211"/>
      <c r="G63" s="212">
        <v>119659</v>
      </c>
      <c r="H63" s="210">
        <f t="shared" si="1"/>
        <v>0</v>
      </c>
      <c r="I63" s="211">
        <v>2</v>
      </c>
      <c r="J63" s="210">
        <v>273208.333333333</v>
      </c>
      <c r="K63" s="210">
        <f t="shared" si="2"/>
        <v>0.732042092420315</v>
      </c>
      <c r="L63" s="211">
        <v>126</v>
      </c>
      <c r="M63" s="210">
        <v>715486.75</v>
      </c>
      <c r="N63" s="210">
        <f t="shared" si="3"/>
        <v>17.610389011396787</v>
      </c>
      <c r="O63" s="211">
        <v>100</v>
      </c>
      <c r="P63" s="210">
        <v>257943.5</v>
      </c>
      <c r="Q63" s="213">
        <f t="shared" si="4"/>
        <v>38.76817985333997</v>
      </c>
      <c r="R63" s="211">
        <v>32</v>
      </c>
      <c r="S63" s="210">
        <v>43698.333333333336</v>
      </c>
      <c r="T63" s="214">
        <f t="shared" si="5"/>
        <v>73.22933750333728</v>
      </c>
      <c r="U63" s="215">
        <v>260</v>
      </c>
      <c r="V63" s="216">
        <v>1411604.5</v>
      </c>
      <c r="W63" s="217">
        <f t="shared" si="6"/>
        <v>18.41875681184071</v>
      </c>
    </row>
    <row r="64" spans="1:23" ht="12.75">
      <c r="A64" s="139" t="s">
        <v>158</v>
      </c>
      <c r="B64" s="98" t="s">
        <v>159</v>
      </c>
      <c r="C64" s="98">
        <v>0</v>
      </c>
      <c r="D64" s="184">
        <v>19305</v>
      </c>
      <c r="E64" s="197">
        <f t="shared" si="0"/>
        <v>0</v>
      </c>
      <c r="F64" s="198"/>
      <c r="G64" s="197">
        <v>119659</v>
      </c>
      <c r="H64" s="197">
        <f t="shared" si="1"/>
        <v>0</v>
      </c>
      <c r="I64" s="198">
        <v>7</v>
      </c>
      <c r="J64" s="197">
        <v>273208.333333333</v>
      </c>
      <c r="K64" s="197">
        <f t="shared" si="2"/>
        <v>2.5621473234711023</v>
      </c>
      <c r="L64" s="198">
        <v>491</v>
      </c>
      <c r="M64" s="197">
        <v>715486.75</v>
      </c>
      <c r="N64" s="193">
        <f t="shared" si="3"/>
        <v>68.6246111475859</v>
      </c>
      <c r="O64" s="198">
        <v>491</v>
      </c>
      <c r="P64" s="197">
        <v>257943.5</v>
      </c>
      <c r="Q64" s="196">
        <f t="shared" si="4"/>
        <v>190.35176307989929</v>
      </c>
      <c r="R64" s="203">
        <v>77</v>
      </c>
      <c r="S64" s="196">
        <v>43698.333333333336</v>
      </c>
      <c r="T64" s="196">
        <f t="shared" si="5"/>
        <v>176.2080933674053</v>
      </c>
      <c r="U64" s="157">
        <v>1066</v>
      </c>
      <c r="V64" s="159">
        <v>1411604.5</v>
      </c>
      <c r="W64" s="194">
        <f t="shared" si="6"/>
        <v>75.51690292854691</v>
      </c>
    </row>
    <row r="65" spans="1:23" ht="12.75">
      <c r="A65" s="139" t="s">
        <v>116</v>
      </c>
      <c r="B65" s="98"/>
      <c r="C65" s="98">
        <v>4307</v>
      </c>
      <c r="D65" s="184">
        <v>19305</v>
      </c>
      <c r="E65" s="196">
        <f t="shared" si="0"/>
        <v>22310.28231028231</v>
      </c>
      <c r="F65" s="198">
        <v>2801</v>
      </c>
      <c r="G65" s="197">
        <v>119659</v>
      </c>
      <c r="H65" s="197">
        <f t="shared" si="1"/>
        <v>2340.818492549662</v>
      </c>
      <c r="I65" s="198">
        <v>3682</v>
      </c>
      <c r="J65" s="197">
        <v>273208.333333333</v>
      </c>
      <c r="K65" s="197">
        <f t="shared" si="2"/>
        <v>1347.6894921458</v>
      </c>
      <c r="L65" s="198">
        <v>11714</v>
      </c>
      <c r="M65" s="197">
        <v>715486.75</v>
      </c>
      <c r="N65" s="197">
        <f t="shared" si="3"/>
        <v>1637.2071180912853</v>
      </c>
      <c r="O65" s="198">
        <v>14510</v>
      </c>
      <c r="P65" s="197">
        <v>257943.5</v>
      </c>
      <c r="Q65" s="197">
        <f t="shared" si="4"/>
        <v>5625.262896719631</v>
      </c>
      <c r="R65" s="198">
        <v>4008</v>
      </c>
      <c r="S65" s="197">
        <v>43698.333333333336</v>
      </c>
      <c r="T65" s="193">
        <f t="shared" si="5"/>
        <v>9171.974522292992</v>
      </c>
      <c r="U65" s="98">
        <v>39493</v>
      </c>
      <c r="V65" s="159">
        <v>1411604.5</v>
      </c>
      <c r="W65" s="194">
        <f t="shared" si="6"/>
        <v>2797.7383183462507</v>
      </c>
    </row>
    <row r="66" spans="1:23" ht="13.5" thickBot="1">
      <c r="A66" s="140" t="s">
        <v>1</v>
      </c>
      <c r="B66" s="103" t="s">
        <v>1</v>
      </c>
      <c r="C66" s="103">
        <v>5657</v>
      </c>
      <c r="D66" s="218">
        <v>19305</v>
      </c>
      <c r="E66" s="219">
        <f t="shared" si="0"/>
        <v>29303.289303289304</v>
      </c>
      <c r="F66" s="103">
        <v>6840</v>
      </c>
      <c r="G66" s="220">
        <v>119659</v>
      </c>
      <c r="H66" s="220">
        <f t="shared" si="1"/>
        <v>5716.243659064508</v>
      </c>
      <c r="I66" s="103">
        <v>9125</v>
      </c>
      <c r="J66" s="220">
        <v>273208.333333333</v>
      </c>
      <c r="K66" s="220">
        <f t="shared" si="2"/>
        <v>3339.942046667687</v>
      </c>
      <c r="L66" s="103">
        <v>93725</v>
      </c>
      <c r="M66" s="220">
        <v>715486.75</v>
      </c>
      <c r="N66" s="221">
        <f t="shared" si="3"/>
        <v>13099.473889628285</v>
      </c>
      <c r="O66" s="103">
        <v>28926</v>
      </c>
      <c r="P66" s="220">
        <v>257943.5</v>
      </c>
      <c r="Q66" s="221">
        <f t="shared" si="4"/>
        <v>11214.08370437712</v>
      </c>
      <c r="R66" s="103">
        <v>8138</v>
      </c>
      <c r="S66" s="220">
        <v>43698.333333333336</v>
      </c>
      <c r="T66" s="219">
        <f t="shared" si="5"/>
        <v>18623.13589381746</v>
      </c>
      <c r="U66" s="103">
        <v>151394</v>
      </c>
      <c r="V66" s="222">
        <v>1411604.5</v>
      </c>
      <c r="W66" s="223">
        <f t="shared" si="6"/>
        <v>10724.958726045432</v>
      </c>
    </row>
    <row r="67" spans="1:23" ht="12.75">
      <c r="A67" s="224" t="s">
        <v>261</v>
      </c>
      <c r="B67" s="225"/>
      <c r="C67" s="226"/>
      <c r="D67" s="226"/>
      <c r="E67" s="226" t="s">
        <v>262</v>
      </c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7"/>
      <c r="W67" s="227"/>
    </row>
    <row r="68" spans="1:23" ht="12.75">
      <c r="A68" s="228" t="s">
        <v>263</v>
      </c>
      <c r="B68" s="229"/>
      <c r="C68" s="226"/>
      <c r="D68" s="226"/>
      <c r="E68" s="226" t="s">
        <v>264</v>
      </c>
      <c r="F68" s="226"/>
      <c r="G68" s="226"/>
      <c r="H68" s="226"/>
      <c r="V68" s="227"/>
      <c r="W68" s="227"/>
    </row>
    <row r="69" spans="2:23" ht="12.75">
      <c r="B69" s="230"/>
      <c r="C69" s="226"/>
      <c r="E69" s="226" t="s">
        <v>265</v>
      </c>
      <c r="V69" s="227"/>
      <c r="W69" s="227"/>
    </row>
    <row r="70" spans="1:23" ht="12.75">
      <c r="A70" s="6" t="s">
        <v>221</v>
      </c>
      <c r="B70" s="269"/>
      <c r="C70" s="226"/>
      <c r="E70" s="226"/>
      <c r="V70" s="227"/>
      <c r="W70" s="227"/>
    </row>
    <row r="71" spans="1:23" ht="12.75">
      <c r="A71" s="6" t="s">
        <v>217</v>
      </c>
      <c r="B71" s="269"/>
      <c r="C71" s="226"/>
      <c r="E71" s="226"/>
      <c r="V71" s="227"/>
      <c r="W71" s="227"/>
    </row>
    <row r="72" spans="1:23" ht="12.75">
      <c r="A72" s="6" t="s">
        <v>216</v>
      </c>
      <c r="B72" s="269"/>
      <c r="C72" s="226"/>
      <c r="E72" s="226"/>
      <c r="V72" s="227"/>
      <c r="W72" s="227"/>
    </row>
    <row r="74" spans="1:23" ht="12.75">
      <c r="A74" s="275" t="s">
        <v>211</v>
      </c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</row>
  </sheetData>
  <mergeCells count="5">
    <mergeCell ref="A1:W1"/>
    <mergeCell ref="A74:W74"/>
    <mergeCell ref="C4:U4"/>
    <mergeCell ref="E6:W6"/>
    <mergeCell ref="A2:W2"/>
  </mergeCells>
  <hyperlinks>
    <hyperlink ref="A1" location="Indice!A1" display="Volver"/>
    <hyperlink ref="A74" location="Indice!A1" display="Volver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8"/>
  <sheetViews>
    <sheetView zoomScale="75" zoomScaleNormal="75" workbookViewId="0" topLeftCell="A1">
      <selection activeCell="A64" sqref="A64"/>
    </sheetView>
  </sheetViews>
  <sheetFormatPr defaultColWidth="9.140625" defaultRowHeight="12.75"/>
  <cols>
    <col min="1" max="1" width="63.57421875" style="0" customWidth="1"/>
    <col min="2" max="2" width="11.421875" style="0" customWidth="1"/>
    <col min="3" max="4" width="11.421875" style="0" hidden="1" customWidth="1"/>
    <col min="5" max="5" width="11.421875" style="0" customWidth="1"/>
    <col min="6" max="7" width="11.421875" style="0" hidden="1" customWidth="1"/>
    <col min="8" max="8" width="11.421875" style="0" customWidth="1"/>
    <col min="9" max="10" width="0" style="0" hidden="1" customWidth="1"/>
    <col min="11" max="11" width="11.421875" style="0" customWidth="1"/>
    <col min="12" max="13" width="0" style="0" hidden="1" customWidth="1"/>
    <col min="14" max="14" width="11.421875" style="0" customWidth="1"/>
    <col min="15" max="16" width="0" style="0" hidden="1" customWidth="1"/>
    <col min="17" max="17" width="11.421875" style="0" customWidth="1"/>
    <col min="18" max="19" width="0" style="0" hidden="1" customWidth="1"/>
    <col min="20" max="20" width="11.421875" style="0" customWidth="1"/>
    <col min="21" max="22" width="0" style="0" hidden="1" customWidth="1"/>
    <col min="23" max="16384" width="11.421875" style="0" customWidth="1"/>
  </cols>
  <sheetData>
    <row r="1" spans="1:23" ht="12.75">
      <c r="A1" s="275" t="s">
        <v>211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1:23" ht="13.5">
      <c r="A2" s="284" t="s">
        <v>273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ht="13.5" thickBot="1"/>
    <row r="4" spans="1:23" ht="13.5" thickBot="1">
      <c r="A4" s="295" t="s">
        <v>171</v>
      </c>
      <c r="B4" s="233"/>
      <c r="C4" s="320" t="s">
        <v>168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234"/>
      <c r="W4" s="235"/>
    </row>
    <row r="5" spans="1:23" ht="12.75">
      <c r="A5" s="318"/>
      <c r="B5" s="108" t="s">
        <v>174</v>
      </c>
      <c r="C5" s="236" t="s">
        <v>259</v>
      </c>
      <c r="D5" s="237" t="s">
        <v>259</v>
      </c>
      <c r="E5" s="118" t="s">
        <v>180</v>
      </c>
      <c r="F5" s="238" t="s">
        <v>47</v>
      </c>
      <c r="G5" s="239" t="s">
        <v>47</v>
      </c>
      <c r="H5" s="239" t="s">
        <v>47</v>
      </c>
      <c r="I5" s="240" t="s">
        <v>48</v>
      </c>
      <c r="J5" s="241" t="s">
        <v>48</v>
      </c>
      <c r="K5" s="241" t="s">
        <v>48</v>
      </c>
      <c r="L5" s="242" t="s">
        <v>44</v>
      </c>
      <c r="M5" s="120" t="s">
        <v>44</v>
      </c>
      <c r="N5" s="120" t="s">
        <v>44</v>
      </c>
      <c r="O5" s="242" t="s">
        <v>45</v>
      </c>
      <c r="P5" s="120" t="s">
        <v>45</v>
      </c>
      <c r="Q5" s="120" t="s">
        <v>45</v>
      </c>
      <c r="R5" s="242" t="s">
        <v>46</v>
      </c>
      <c r="S5" s="120" t="s">
        <v>46</v>
      </c>
      <c r="T5" s="120" t="s">
        <v>46</v>
      </c>
      <c r="U5" s="242" t="s">
        <v>1</v>
      </c>
      <c r="V5" s="120" t="s">
        <v>1</v>
      </c>
      <c r="W5" s="121" t="s">
        <v>1</v>
      </c>
    </row>
    <row r="6" spans="1:23" ht="13.5" thickBot="1">
      <c r="A6" s="319"/>
      <c r="B6" s="243" t="s">
        <v>41</v>
      </c>
      <c r="C6" s="244"/>
      <c r="D6" s="245"/>
      <c r="E6" s="321" t="s">
        <v>270</v>
      </c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3"/>
    </row>
    <row r="7" spans="1:23" ht="12.75">
      <c r="A7" s="139" t="s">
        <v>70</v>
      </c>
      <c r="B7" s="98" t="s">
        <v>69</v>
      </c>
      <c r="C7" s="157">
        <v>123</v>
      </c>
      <c r="D7" s="246">
        <v>20576</v>
      </c>
      <c r="E7" s="196">
        <f>+C7*100000/D7</f>
        <v>597.7838258164852</v>
      </c>
      <c r="F7" s="98">
        <v>215</v>
      </c>
      <c r="G7" s="157">
        <v>127378.83333333333</v>
      </c>
      <c r="H7" s="193">
        <f>+F7*100000/G7</f>
        <v>168.78785460169337</v>
      </c>
      <c r="I7" s="98">
        <v>172</v>
      </c>
      <c r="J7" s="247">
        <v>286576.5</v>
      </c>
      <c r="K7" s="197">
        <f>+I7*100000/J7</f>
        <v>60.018878030822485</v>
      </c>
      <c r="L7" s="98">
        <v>75</v>
      </c>
      <c r="M7" s="247">
        <v>769730.1666666666</v>
      </c>
      <c r="N7" s="197">
        <f aca="true" t="shared" si="0" ref="N7:N60">+L7*100000/M7</f>
        <v>9.743674244286039</v>
      </c>
      <c r="O7" s="98">
        <v>75</v>
      </c>
      <c r="P7" s="247">
        <v>244980.33333333334</v>
      </c>
      <c r="Q7" s="197">
        <f aca="true" t="shared" si="1" ref="Q7:Q60">+O7*100000/P7</f>
        <v>30.614702404682824</v>
      </c>
      <c r="R7" s="157">
        <v>90</v>
      </c>
      <c r="S7" s="247">
        <v>37647.083333333336</v>
      </c>
      <c r="T7" s="193">
        <f aca="true" t="shared" si="2" ref="T7:T60">+R7*100000/S7</f>
        <v>239.06234436045287</v>
      </c>
      <c r="U7" s="133">
        <v>750</v>
      </c>
      <c r="V7" s="246">
        <v>1468027.5833333333</v>
      </c>
      <c r="W7" s="194">
        <f aca="true" t="shared" si="3" ref="W7:W60">+U7*100000/V7</f>
        <v>51.08895830806086</v>
      </c>
    </row>
    <row r="8" spans="1:23" ht="12.75">
      <c r="A8" s="139" t="s">
        <v>151</v>
      </c>
      <c r="B8" s="98" t="s">
        <v>152</v>
      </c>
      <c r="C8" s="157">
        <v>48</v>
      </c>
      <c r="D8" s="246">
        <v>20576</v>
      </c>
      <c r="E8" s="196">
        <f aca="true" t="shared" si="4" ref="E8:E60">+C8*100000/D8</f>
        <v>233.28149300155522</v>
      </c>
      <c r="F8" s="98">
        <v>43</v>
      </c>
      <c r="G8" s="157">
        <v>127378.83333333333</v>
      </c>
      <c r="H8" s="197">
        <f>+F8*100000/G8</f>
        <v>33.75757092033868</v>
      </c>
      <c r="I8" s="98">
        <v>9</v>
      </c>
      <c r="J8" s="247">
        <v>286576.5</v>
      </c>
      <c r="K8" s="197">
        <f aca="true" t="shared" si="5" ref="K8:K60">+I8*100000/J8</f>
        <v>3.140522687659316</v>
      </c>
      <c r="L8" s="98">
        <v>17</v>
      </c>
      <c r="M8" s="247">
        <v>769730.1666666666</v>
      </c>
      <c r="N8" s="197">
        <f t="shared" si="0"/>
        <v>2.208566162038169</v>
      </c>
      <c r="O8" s="98">
        <v>25</v>
      </c>
      <c r="P8" s="247">
        <v>244980.33333333334</v>
      </c>
      <c r="Q8" s="197">
        <f t="shared" si="1"/>
        <v>10.20490080156094</v>
      </c>
      <c r="R8" s="157">
        <v>15</v>
      </c>
      <c r="S8" s="247">
        <v>37647.083333333336</v>
      </c>
      <c r="T8" s="197">
        <f t="shared" si="2"/>
        <v>39.84372406007548</v>
      </c>
      <c r="U8" s="159">
        <v>157</v>
      </c>
      <c r="V8" s="246">
        <v>1468027.5833333333</v>
      </c>
      <c r="W8" s="194">
        <f t="shared" si="3"/>
        <v>10.694621939154073</v>
      </c>
    </row>
    <row r="9" spans="1:23" ht="12.75">
      <c r="A9" s="139" t="s">
        <v>61</v>
      </c>
      <c r="B9" s="98" t="s">
        <v>60</v>
      </c>
      <c r="C9" s="157"/>
      <c r="D9" s="246">
        <v>20576</v>
      </c>
      <c r="E9" s="197">
        <f t="shared" si="4"/>
        <v>0</v>
      </c>
      <c r="F9" s="98">
        <v>2</v>
      </c>
      <c r="G9" s="157">
        <v>127378.83333333333</v>
      </c>
      <c r="H9" s="197">
        <f aca="true" t="shared" si="6" ref="H9:H60">+F9*100000/G9</f>
        <v>1.570119577690171</v>
      </c>
      <c r="I9" s="98">
        <v>3</v>
      </c>
      <c r="J9" s="247">
        <v>286576.5</v>
      </c>
      <c r="K9" s="197">
        <f t="shared" si="5"/>
        <v>1.0468408958864388</v>
      </c>
      <c r="L9" s="98">
        <v>51</v>
      </c>
      <c r="M9" s="247">
        <v>769730.1666666666</v>
      </c>
      <c r="N9" s="197">
        <f t="shared" si="0"/>
        <v>6.625698486114507</v>
      </c>
      <c r="O9" s="98">
        <v>262</v>
      </c>
      <c r="P9" s="247">
        <v>244980.33333333334</v>
      </c>
      <c r="Q9" s="193">
        <f t="shared" si="1"/>
        <v>106.94736040035866</v>
      </c>
      <c r="R9" s="157">
        <v>368</v>
      </c>
      <c r="S9" s="247">
        <v>37647.083333333336</v>
      </c>
      <c r="T9" s="196">
        <f t="shared" si="2"/>
        <v>977.499363607185</v>
      </c>
      <c r="U9" s="248">
        <v>686</v>
      </c>
      <c r="V9" s="246">
        <v>1468027.5833333333</v>
      </c>
      <c r="W9" s="194">
        <f t="shared" si="3"/>
        <v>46.729367199106335</v>
      </c>
    </row>
    <row r="10" spans="1:23" ht="12.75">
      <c r="A10" s="139" t="s">
        <v>80</v>
      </c>
      <c r="B10" s="98" t="s">
        <v>79</v>
      </c>
      <c r="C10" s="157">
        <v>14</v>
      </c>
      <c r="D10" s="246">
        <v>20576</v>
      </c>
      <c r="E10" s="197">
        <f t="shared" si="4"/>
        <v>68.04043545878693</v>
      </c>
      <c r="F10" s="98">
        <v>5</v>
      </c>
      <c r="G10" s="157">
        <v>127378.83333333333</v>
      </c>
      <c r="H10" s="197">
        <f t="shared" si="6"/>
        <v>3.9252989442254274</v>
      </c>
      <c r="I10" s="98">
        <v>19</v>
      </c>
      <c r="J10" s="247">
        <v>286576.5</v>
      </c>
      <c r="K10" s="197">
        <f t="shared" si="5"/>
        <v>6.629992340614112</v>
      </c>
      <c r="L10" s="98">
        <v>876</v>
      </c>
      <c r="M10" s="247">
        <v>769730.1666666666</v>
      </c>
      <c r="N10" s="193">
        <f t="shared" si="0"/>
        <v>113.80611517326093</v>
      </c>
      <c r="O10" s="98">
        <v>909</v>
      </c>
      <c r="P10" s="247">
        <v>244980.33333333334</v>
      </c>
      <c r="Q10" s="196">
        <f t="shared" si="1"/>
        <v>371.05019314475584</v>
      </c>
      <c r="R10" s="196">
        <v>192</v>
      </c>
      <c r="S10" s="249">
        <v>37647.083333333336</v>
      </c>
      <c r="T10" s="196">
        <f t="shared" si="2"/>
        <v>509.99966796896615</v>
      </c>
      <c r="U10" s="248">
        <v>2015</v>
      </c>
      <c r="V10" s="246">
        <v>1468027.5833333333</v>
      </c>
      <c r="W10" s="194">
        <f t="shared" si="3"/>
        <v>137.25900132099017</v>
      </c>
    </row>
    <row r="11" spans="1:23" ht="12.75">
      <c r="A11" s="139" t="s">
        <v>153</v>
      </c>
      <c r="B11" s="98" t="s">
        <v>124</v>
      </c>
      <c r="C11" s="157">
        <v>2</v>
      </c>
      <c r="D11" s="246">
        <v>20576</v>
      </c>
      <c r="E11" s="197">
        <f t="shared" si="4"/>
        <v>9.720062208398133</v>
      </c>
      <c r="F11" s="99">
        <v>2</v>
      </c>
      <c r="G11" s="157">
        <v>127378.83333333333</v>
      </c>
      <c r="H11" s="197">
        <f t="shared" si="6"/>
        <v>1.570119577690171</v>
      </c>
      <c r="I11" s="98">
        <v>2</v>
      </c>
      <c r="J11" s="247">
        <v>286576.5</v>
      </c>
      <c r="K11" s="197">
        <f t="shared" si="5"/>
        <v>0.6978939305909592</v>
      </c>
      <c r="L11" s="98">
        <v>1</v>
      </c>
      <c r="M11" s="247">
        <v>769730.1666666666</v>
      </c>
      <c r="N11" s="197">
        <f t="shared" si="0"/>
        <v>0.12991565659048052</v>
      </c>
      <c r="O11" s="98">
        <v>2</v>
      </c>
      <c r="P11" s="247">
        <v>244980.33333333334</v>
      </c>
      <c r="Q11" s="197">
        <f t="shared" si="1"/>
        <v>0.8163920641248753</v>
      </c>
      <c r="R11" s="157">
        <v>2</v>
      </c>
      <c r="S11" s="247">
        <v>37647.083333333336</v>
      </c>
      <c r="T11" s="197">
        <f t="shared" si="2"/>
        <v>5.312496541343397</v>
      </c>
      <c r="U11" s="159">
        <v>11</v>
      </c>
      <c r="V11" s="246">
        <v>1468027.5833333333</v>
      </c>
      <c r="W11" s="194">
        <f t="shared" si="3"/>
        <v>0.7493047218515593</v>
      </c>
    </row>
    <row r="12" spans="1:23" ht="12.75">
      <c r="A12" s="139" t="s">
        <v>146</v>
      </c>
      <c r="B12" s="98" t="s">
        <v>145</v>
      </c>
      <c r="C12" s="157"/>
      <c r="D12" s="246">
        <v>20576</v>
      </c>
      <c r="E12" s="197">
        <f t="shared" si="4"/>
        <v>0</v>
      </c>
      <c r="F12" s="98"/>
      <c r="G12" s="157">
        <v>127378.83333333333</v>
      </c>
      <c r="H12" s="197">
        <f t="shared" si="6"/>
        <v>0</v>
      </c>
      <c r="I12" s="98">
        <v>1</v>
      </c>
      <c r="J12" s="247">
        <v>286576.5</v>
      </c>
      <c r="K12" s="197">
        <f t="shared" si="5"/>
        <v>0.3489469652954796</v>
      </c>
      <c r="L12" s="98">
        <v>55</v>
      </c>
      <c r="M12" s="247">
        <v>769730.1666666666</v>
      </c>
      <c r="N12" s="197">
        <f t="shared" si="0"/>
        <v>7.1453611124764285</v>
      </c>
      <c r="O12" s="98">
        <v>71</v>
      </c>
      <c r="P12" s="247">
        <v>244980.33333333334</v>
      </c>
      <c r="Q12" s="193">
        <f t="shared" si="1"/>
        <v>28.981918276433074</v>
      </c>
      <c r="R12" s="193">
        <v>25</v>
      </c>
      <c r="S12" s="250">
        <v>37647.083333333336</v>
      </c>
      <c r="T12" s="193">
        <f t="shared" si="2"/>
        <v>66.40620676679247</v>
      </c>
      <c r="U12" s="133">
        <v>152</v>
      </c>
      <c r="V12" s="246">
        <v>1468027.5833333333</v>
      </c>
      <c r="W12" s="194">
        <f t="shared" si="3"/>
        <v>10.354028883767</v>
      </c>
    </row>
    <row r="13" spans="1:23" ht="12.75">
      <c r="A13" s="139" t="s">
        <v>57</v>
      </c>
      <c r="B13" s="98" t="s">
        <v>56</v>
      </c>
      <c r="C13" s="157">
        <v>2</v>
      </c>
      <c r="D13" s="246">
        <v>20576</v>
      </c>
      <c r="E13" s="197">
        <f t="shared" si="4"/>
        <v>9.720062208398133</v>
      </c>
      <c r="F13" s="98">
        <v>10</v>
      </c>
      <c r="G13" s="157">
        <v>127378.83333333333</v>
      </c>
      <c r="H13" s="197">
        <f t="shared" si="6"/>
        <v>7.850597888450855</v>
      </c>
      <c r="I13" s="98">
        <v>44</v>
      </c>
      <c r="J13" s="247">
        <v>286576.5</v>
      </c>
      <c r="K13" s="197">
        <f t="shared" si="5"/>
        <v>15.3536664730011</v>
      </c>
      <c r="L13" s="98">
        <v>83</v>
      </c>
      <c r="M13" s="247">
        <v>769730.1666666666</v>
      </c>
      <c r="N13" s="197">
        <f t="shared" si="0"/>
        <v>10.782999497009884</v>
      </c>
      <c r="O13" s="98">
        <v>288</v>
      </c>
      <c r="P13" s="247">
        <v>244980.33333333334</v>
      </c>
      <c r="Q13" s="193">
        <f t="shared" si="1"/>
        <v>117.56045723398205</v>
      </c>
      <c r="R13" s="157">
        <v>182</v>
      </c>
      <c r="S13" s="247">
        <v>37647.083333333336</v>
      </c>
      <c r="T13" s="196">
        <f t="shared" si="2"/>
        <v>483.43718526224916</v>
      </c>
      <c r="U13" s="133">
        <v>609</v>
      </c>
      <c r="V13" s="246">
        <v>1468027.5833333333</v>
      </c>
      <c r="W13" s="194">
        <f t="shared" si="3"/>
        <v>41.48423414614542</v>
      </c>
    </row>
    <row r="14" spans="1:23" ht="12.75">
      <c r="A14" s="139" t="s">
        <v>186</v>
      </c>
      <c r="B14" s="98" t="s">
        <v>128</v>
      </c>
      <c r="C14" s="157">
        <v>3</v>
      </c>
      <c r="D14" s="246">
        <v>20576</v>
      </c>
      <c r="E14" s="197">
        <f t="shared" si="4"/>
        <v>14.580093312597201</v>
      </c>
      <c r="F14" s="99">
        <v>17</v>
      </c>
      <c r="G14" s="157">
        <v>127378.83333333333</v>
      </c>
      <c r="H14" s="197">
        <f t="shared" si="6"/>
        <v>13.346016410366452</v>
      </c>
      <c r="I14" s="99">
        <v>19</v>
      </c>
      <c r="J14" s="247">
        <v>286576.5</v>
      </c>
      <c r="K14" s="197">
        <f t="shared" si="5"/>
        <v>6.629992340614112</v>
      </c>
      <c r="L14" s="98">
        <v>34</v>
      </c>
      <c r="M14" s="247">
        <v>769730.1666666666</v>
      </c>
      <c r="N14" s="197">
        <f t="shared" si="0"/>
        <v>4.417132324076338</v>
      </c>
      <c r="O14" s="98">
        <v>6</v>
      </c>
      <c r="P14" s="247">
        <v>244980.33333333334</v>
      </c>
      <c r="Q14" s="197">
        <f t="shared" si="1"/>
        <v>2.449176192374626</v>
      </c>
      <c r="R14" s="157">
        <v>3</v>
      </c>
      <c r="S14" s="247">
        <v>37647.083333333336</v>
      </c>
      <c r="T14" s="197">
        <f t="shared" si="2"/>
        <v>7.968744812015096</v>
      </c>
      <c r="U14" s="159">
        <v>82</v>
      </c>
      <c r="V14" s="246">
        <v>1468027.5833333333</v>
      </c>
      <c r="W14" s="194">
        <f t="shared" si="3"/>
        <v>5.585726108347987</v>
      </c>
    </row>
    <row r="15" spans="1:23" ht="12.75">
      <c r="A15" s="139" t="s">
        <v>188</v>
      </c>
      <c r="B15" s="98" t="s">
        <v>154</v>
      </c>
      <c r="C15" s="157"/>
      <c r="D15" s="246">
        <v>20576</v>
      </c>
      <c r="E15" s="197">
        <f t="shared" si="4"/>
        <v>0</v>
      </c>
      <c r="F15" s="98">
        <v>1</v>
      </c>
      <c r="G15" s="157">
        <v>127378.83333333333</v>
      </c>
      <c r="H15" s="197">
        <f t="shared" si="6"/>
        <v>0.7850597888450855</v>
      </c>
      <c r="I15" s="98">
        <v>2</v>
      </c>
      <c r="J15" s="247">
        <v>286576.5</v>
      </c>
      <c r="K15" s="197">
        <f t="shared" si="5"/>
        <v>0.6978939305909592</v>
      </c>
      <c r="L15" s="98">
        <v>58</v>
      </c>
      <c r="M15" s="247">
        <v>769730.1666666666</v>
      </c>
      <c r="N15" s="197">
        <f t="shared" si="0"/>
        <v>7.53510808224787</v>
      </c>
      <c r="O15" s="98">
        <v>169</v>
      </c>
      <c r="P15" s="247">
        <v>244980.33333333334</v>
      </c>
      <c r="Q15" s="193">
        <f t="shared" si="1"/>
        <v>68.98512941855196</v>
      </c>
      <c r="R15" s="157">
        <v>80</v>
      </c>
      <c r="S15" s="247">
        <v>37647.083333333336</v>
      </c>
      <c r="T15" s="196">
        <f t="shared" si="2"/>
        <v>212.49986165373588</v>
      </c>
      <c r="U15" s="159">
        <v>310</v>
      </c>
      <c r="V15" s="246">
        <v>1468027.5833333333</v>
      </c>
      <c r="W15" s="194">
        <f t="shared" si="3"/>
        <v>21.11676943399849</v>
      </c>
    </row>
    <row r="16" spans="1:23" ht="12.75">
      <c r="A16" s="139" t="s">
        <v>187</v>
      </c>
      <c r="B16" s="98" t="s">
        <v>155</v>
      </c>
      <c r="C16" s="157">
        <v>1</v>
      </c>
      <c r="D16" s="246">
        <v>20576</v>
      </c>
      <c r="E16" s="197">
        <f t="shared" si="4"/>
        <v>4.8600311041990665</v>
      </c>
      <c r="F16" s="98">
        <v>3</v>
      </c>
      <c r="G16" s="157">
        <v>127378.83333333333</v>
      </c>
      <c r="H16" s="197">
        <f t="shared" si="6"/>
        <v>2.3551793665352565</v>
      </c>
      <c r="I16" s="98">
        <v>1</v>
      </c>
      <c r="J16" s="247">
        <v>286576.5</v>
      </c>
      <c r="K16" s="197">
        <f t="shared" si="5"/>
        <v>0.3489469652954796</v>
      </c>
      <c r="L16" s="98">
        <v>16</v>
      </c>
      <c r="M16" s="247">
        <v>769730.1666666666</v>
      </c>
      <c r="N16" s="197">
        <f t="shared" si="0"/>
        <v>2.0786505054476883</v>
      </c>
      <c r="O16" s="98">
        <v>21</v>
      </c>
      <c r="P16" s="247">
        <v>244980.33333333334</v>
      </c>
      <c r="Q16" s="197">
        <f t="shared" si="1"/>
        <v>8.572116673311191</v>
      </c>
      <c r="R16" s="157">
        <v>9</v>
      </c>
      <c r="S16" s="247">
        <v>37647.083333333336</v>
      </c>
      <c r="T16" s="197">
        <f t="shared" si="2"/>
        <v>23.90623443604529</v>
      </c>
      <c r="U16" s="248">
        <v>51</v>
      </c>
      <c r="V16" s="246">
        <v>1468027.5833333333</v>
      </c>
      <c r="W16" s="194">
        <f t="shared" si="3"/>
        <v>3.474049164948138</v>
      </c>
    </row>
    <row r="17" spans="1:23" ht="12.75">
      <c r="A17" s="139" t="s">
        <v>194</v>
      </c>
      <c r="B17" s="98" t="s">
        <v>68</v>
      </c>
      <c r="C17" s="157">
        <v>19</v>
      </c>
      <c r="D17" s="246">
        <v>20576</v>
      </c>
      <c r="E17" s="193">
        <f t="shared" si="4"/>
        <v>92.34059097978228</v>
      </c>
      <c r="F17" s="99">
        <v>1170</v>
      </c>
      <c r="G17" s="157">
        <v>127378.83333333333</v>
      </c>
      <c r="H17" s="196">
        <f t="shared" si="6"/>
        <v>918.5199529487501</v>
      </c>
      <c r="I17" s="99">
        <v>1680</v>
      </c>
      <c r="J17" s="247">
        <v>286576.5</v>
      </c>
      <c r="K17" s="196">
        <f t="shared" si="5"/>
        <v>586.2309016964057</v>
      </c>
      <c r="L17" s="98">
        <v>309</v>
      </c>
      <c r="M17" s="247">
        <v>769730.1666666666</v>
      </c>
      <c r="N17" s="197">
        <f t="shared" si="0"/>
        <v>40.14393788645848</v>
      </c>
      <c r="O17" s="98">
        <v>27</v>
      </c>
      <c r="P17" s="247">
        <v>244980.33333333334</v>
      </c>
      <c r="Q17" s="197">
        <f t="shared" si="1"/>
        <v>11.021292865685817</v>
      </c>
      <c r="R17" s="157">
        <v>2</v>
      </c>
      <c r="S17" s="247">
        <v>37647.083333333336</v>
      </c>
      <c r="T17" s="197">
        <f t="shared" si="2"/>
        <v>5.312496541343397</v>
      </c>
      <c r="U17" s="159">
        <v>3207</v>
      </c>
      <c r="V17" s="246">
        <v>1468027.5833333333</v>
      </c>
      <c r="W17" s="194">
        <f t="shared" si="3"/>
        <v>218.45638572526823</v>
      </c>
    </row>
    <row r="18" spans="1:23" ht="12.75">
      <c r="A18" s="139" t="s">
        <v>254</v>
      </c>
      <c r="B18" s="98" t="s">
        <v>160</v>
      </c>
      <c r="C18" s="157"/>
      <c r="D18" s="246">
        <v>20576</v>
      </c>
      <c r="E18" s="197">
        <f t="shared" si="4"/>
        <v>0</v>
      </c>
      <c r="F18" s="98">
        <v>3</v>
      </c>
      <c r="G18" s="157">
        <v>127378.83333333333</v>
      </c>
      <c r="H18" s="197">
        <f t="shared" si="6"/>
        <v>2.3551793665352565</v>
      </c>
      <c r="I18" s="98">
        <v>3</v>
      </c>
      <c r="J18" s="247">
        <v>286576.5</v>
      </c>
      <c r="K18" s="197">
        <f t="shared" si="5"/>
        <v>1.0468408958864388</v>
      </c>
      <c r="L18" s="98">
        <v>35</v>
      </c>
      <c r="M18" s="247">
        <v>769730.1666666666</v>
      </c>
      <c r="N18" s="197">
        <f t="shared" si="0"/>
        <v>4.547047980666818</v>
      </c>
      <c r="O18" s="98">
        <v>5</v>
      </c>
      <c r="P18" s="247">
        <v>244980.33333333334</v>
      </c>
      <c r="Q18" s="197">
        <f t="shared" si="1"/>
        <v>2.040980160312188</v>
      </c>
      <c r="R18" s="157"/>
      <c r="S18" s="247">
        <v>37647.083333333336</v>
      </c>
      <c r="T18" s="197">
        <f t="shared" si="2"/>
        <v>0</v>
      </c>
      <c r="U18" s="133">
        <v>46</v>
      </c>
      <c r="V18" s="246">
        <v>1468027.5833333333</v>
      </c>
      <c r="W18" s="194">
        <f t="shared" si="3"/>
        <v>3.133456109561066</v>
      </c>
    </row>
    <row r="19" spans="1:23" ht="12.75">
      <c r="A19" s="139" t="s">
        <v>127</v>
      </c>
      <c r="B19" s="98" t="s">
        <v>63</v>
      </c>
      <c r="C19" s="157">
        <v>1</v>
      </c>
      <c r="D19" s="246">
        <v>20576</v>
      </c>
      <c r="E19" s="197">
        <f t="shared" si="4"/>
        <v>4.8600311041990665</v>
      </c>
      <c r="F19" s="98">
        <v>14</v>
      </c>
      <c r="G19" s="157">
        <v>127378.83333333333</v>
      </c>
      <c r="H19" s="197">
        <f t="shared" si="6"/>
        <v>10.990837043831197</v>
      </c>
      <c r="I19" s="98">
        <v>18</v>
      </c>
      <c r="J19" s="247">
        <v>286576.5</v>
      </c>
      <c r="K19" s="197">
        <f t="shared" si="5"/>
        <v>6.281045375318632</v>
      </c>
      <c r="L19" s="98">
        <v>75</v>
      </c>
      <c r="M19" s="247">
        <v>769730.1666666666</v>
      </c>
      <c r="N19" s="197">
        <f t="shared" si="0"/>
        <v>9.743674244286039</v>
      </c>
      <c r="O19" s="98">
        <v>238</v>
      </c>
      <c r="P19" s="247">
        <v>244980.33333333334</v>
      </c>
      <c r="Q19" s="193">
        <f t="shared" si="1"/>
        <v>97.15065563086016</v>
      </c>
      <c r="R19" s="157">
        <v>280</v>
      </c>
      <c r="S19" s="247">
        <v>37647.083333333336</v>
      </c>
      <c r="T19" s="196">
        <f t="shared" si="2"/>
        <v>743.7495157880757</v>
      </c>
      <c r="U19" s="159">
        <v>626</v>
      </c>
      <c r="V19" s="246">
        <v>1468027.5833333333</v>
      </c>
      <c r="W19" s="194">
        <f t="shared" si="3"/>
        <v>42.64225053446146</v>
      </c>
    </row>
    <row r="20" spans="1:23" ht="12.75">
      <c r="A20" s="139" t="s">
        <v>107</v>
      </c>
      <c r="B20" s="98" t="s">
        <v>106</v>
      </c>
      <c r="C20" s="157">
        <v>5</v>
      </c>
      <c r="D20" s="246">
        <v>20576</v>
      </c>
      <c r="E20" s="197">
        <f t="shared" si="4"/>
        <v>24.300155520995336</v>
      </c>
      <c r="F20" s="98">
        <v>3</v>
      </c>
      <c r="G20" s="157">
        <v>127378.83333333333</v>
      </c>
      <c r="H20" s="197">
        <f t="shared" si="6"/>
        <v>2.3551793665352565</v>
      </c>
      <c r="I20" s="98">
        <v>4</v>
      </c>
      <c r="J20" s="247">
        <v>286576.5</v>
      </c>
      <c r="K20" s="197">
        <f t="shared" si="5"/>
        <v>1.3957878611819183</v>
      </c>
      <c r="L20" s="98">
        <v>49</v>
      </c>
      <c r="M20" s="247">
        <v>769730.1666666666</v>
      </c>
      <c r="N20" s="197">
        <f t="shared" si="0"/>
        <v>6.365867172933545</v>
      </c>
      <c r="O20" s="98">
        <v>51</v>
      </c>
      <c r="P20" s="247">
        <v>244980.33333333334</v>
      </c>
      <c r="Q20" s="197">
        <f t="shared" si="1"/>
        <v>20.81799763518432</v>
      </c>
      <c r="R20" s="157">
        <v>7</v>
      </c>
      <c r="S20" s="247">
        <v>37647.083333333336</v>
      </c>
      <c r="T20" s="197">
        <f t="shared" si="2"/>
        <v>18.59373789470189</v>
      </c>
      <c r="U20" s="248">
        <v>119</v>
      </c>
      <c r="V20" s="246">
        <v>1468027.5833333333</v>
      </c>
      <c r="W20" s="194">
        <f t="shared" si="3"/>
        <v>8.106114718212323</v>
      </c>
    </row>
    <row r="21" spans="1:23" ht="12.75">
      <c r="A21" s="139" t="s">
        <v>74</v>
      </c>
      <c r="B21" s="98" t="s">
        <v>73</v>
      </c>
      <c r="C21" s="157">
        <v>13</v>
      </c>
      <c r="D21" s="246">
        <v>20576</v>
      </c>
      <c r="E21" s="197">
        <f t="shared" si="4"/>
        <v>63.18040435458787</v>
      </c>
      <c r="F21" s="99">
        <v>66</v>
      </c>
      <c r="G21" s="157">
        <v>127378.83333333333</v>
      </c>
      <c r="H21" s="197">
        <f t="shared" si="6"/>
        <v>51.813946063775646</v>
      </c>
      <c r="I21" s="99">
        <v>1384</v>
      </c>
      <c r="J21" s="247">
        <v>286576.5</v>
      </c>
      <c r="K21" s="196">
        <f t="shared" si="5"/>
        <v>482.94259996894374</v>
      </c>
      <c r="L21" s="201">
        <v>1945</v>
      </c>
      <c r="M21" s="249">
        <v>769730.1666666666</v>
      </c>
      <c r="N21" s="196">
        <f t="shared" si="0"/>
        <v>252.68595206848462</v>
      </c>
      <c r="O21" s="98">
        <v>259</v>
      </c>
      <c r="P21" s="247">
        <v>244980.33333333334</v>
      </c>
      <c r="Q21" s="193">
        <f t="shared" si="1"/>
        <v>105.72277230417136</v>
      </c>
      <c r="R21" s="193">
        <v>43</v>
      </c>
      <c r="S21" s="250">
        <v>37647.083333333336</v>
      </c>
      <c r="T21" s="193">
        <f t="shared" si="2"/>
        <v>114.21867563888304</v>
      </c>
      <c r="U21" s="159">
        <v>3710</v>
      </c>
      <c r="V21" s="246">
        <v>1468027.5833333333</v>
      </c>
      <c r="W21" s="194">
        <f t="shared" si="3"/>
        <v>252.72004709720773</v>
      </c>
    </row>
    <row r="22" spans="1:23" ht="12.75">
      <c r="A22" s="139" t="s">
        <v>78</v>
      </c>
      <c r="B22" s="98" t="s">
        <v>77</v>
      </c>
      <c r="C22" s="157">
        <v>3</v>
      </c>
      <c r="D22" s="246">
        <v>20576</v>
      </c>
      <c r="E22" s="197">
        <f t="shared" si="4"/>
        <v>14.580093312597201</v>
      </c>
      <c r="F22" s="98">
        <v>3</v>
      </c>
      <c r="G22" s="157">
        <v>127378.83333333333</v>
      </c>
      <c r="H22" s="197">
        <f t="shared" si="6"/>
        <v>2.3551793665352565</v>
      </c>
      <c r="I22" s="98">
        <v>5</v>
      </c>
      <c r="J22" s="247">
        <v>286576.5</v>
      </c>
      <c r="K22" s="197">
        <f t="shared" si="5"/>
        <v>1.7447348264773979</v>
      </c>
      <c r="L22" s="98">
        <v>61</v>
      </c>
      <c r="M22" s="247">
        <v>769730.1666666666</v>
      </c>
      <c r="N22" s="197">
        <f t="shared" si="0"/>
        <v>7.9248550520193115</v>
      </c>
      <c r="O22" s="98">
        <v>181</v>
      </c>
      <c r="P22" s="247">
        <v>244980.33333333334</v>
      </c>
      <c r="Q22" s="193">
        <f t="shared" si="1"/>
        <v>73.88348180330121</v>
      </c>
      <c r="R22" s="157">
        <v>77</v>
      </c>
      <c r="S22" s="247">
        <v>37647.083333333336</v>
      </c>
      <c r="T22" s="196">
        <f t="shared" si="2"/>
        <v>204.5311168417208</v>
      </c>
      <c r="U22" s="248">
        <v>330</v>
      </c>
      <c r="V22" s="246">
        <v>1468027.5833333333</v>
      </c>
      <c r="W22" s="194">
        <f t="shared" si="3"/>
        <v>22.479141655546776</v>
      </c>
    </row>
    <row r="23" spans="1:23" ht="12.75">
      <c r="A23" s="139" t="s">
        <v>50</v>
      </c>
      <c r="B23" s="98" t="s">
        <v>49</v>
      </c>
      <c r="C23" s="157">
        <v>138</v>
      </c>
      <c r="D23" s="246">
        <v>20576</v>
      </c>
      <c r="E23" s="196">
        <f t="shared" si="4"/>
        <v>670.6842923794712</v>
      </c>
      <c r="F23" s="203">
        <v>439</v>
      </c>
      <c r="G23" s="196">
        <v>127378.83333333333</v>
      </c>
      <c r="H23" s="196">
        <f t="shared" si="6"/>
        <v>344.64124730299255</v>
      </c>
      <c r="I23" s="99">
        <v>216</v>
      </c>
      <c r="J23" s="247">
        <v>286576.5</v>
      </c>
      <c r="K23" s="193">
        <f t="shared" si="5"/>
        <v>75.37254450382359</v>
      </c>
      <c r="L23" s="99">
        <v>286</v>
      </c>
      <c r="M23" s="247">
        <v>769730.1666666666</v>
      </c>
      <c r="N23" s="197">
        <f t="shared" si="0"/>
        <v>37.15587778487743</v>
      </c>
      <c r="O23" s="98">
        <v>115</v>
      </c>
      <c r="P23" s="247">
        <v>244980.33333333334</v>
      </c>
      <c r="Q23" s="197">
        <f t="shared" si="1"/>
        <v>46.94254368718033</v>
      </c>
      <c r="R23" s="157">
        <v>25</v>
      </c>
      <c r="S23" s="247">
        <v>37647.083333333336</v>
      </c>
      <c r="T23" s="193">
        <f t="shared" si="2"/>
        <v>66.40620676679247</v>
      </c>
      <c r="U23" s="159">
        <v>1219</v>
      </c>
      <c r="V23" s="246">
        <v>1468027.5833333333</v>
      </c>
      <c r="W23" s="194">
        <f t="shared" si="3"/>
        <v>83.03658690336825</v>
      </c>
    </row>
    <row r="24" spans="1:23" ht="12.75">
      <c r="A24" s="139" t="s">
        <v>126</v>
      </c>
      <c r="B24" s="98" t="s">
        <v>125</v>
      </c>
      <c r="C24" s="157">
        <v>4</v>
      </c>
      <c r="D24" s="246">
        <v>20576</v>
      </c>
      <c r="E24" s="197">
        <f t="shared" si="4"/>
        <v>19.440124416796266</v>
      </c>
      <c r="F24" s="98">
        <v>36</v>
      </c>
      <c r="G24" s="157">
        <v>127378.83333333333</v>
      </c>
      <c r="H24" s="197">
        <f t="shared" si="6"/>
        <v>28.262152398423076</v>
      </c>
      <c r="I24" s="98">
        <v>39</v>
      </c>
      <c r="J24" s="247">
        <v>286576.5</v>
      </c>
      <c r="K24" s="197">
        <f t="shared" si="5"/>
        <v>13.608931646523702</v>
      </c>
      <c r="L24" s="98">
        <v>50</v>
      </c>
      <c r="M24" s="247">
        <v>769730.1666666666</v>
      </c>
      <c r="N24" s="197">
        <f t="shared" si="0"/>
        <v>6.4957828295240265</v>
      </c>
      <c r="O24" s="98">
        <v>17</v>
      </c>
      <c r="P24" s="247">
        <v>244980.33333333334</v>
      </c>
      <c r="Q24" s="197">
        <f t="shared" si="1"/>
        <v>6.93933254506144</v>
      </c>
      <c r="R24" s="157">
        <v>9</v>
      </c>
      <c r="S24" s="247">
        <v>37647.083333333336</v>
      </c>
      <c r="T24" s="197">
        <f t="shared" si="2"/>
        <v>23.90623443604529</v>
      </c>
      <c r="U24" s="133">
        <v>155</v>
      </c>
      <c r="V24" s="246">
        <v>1468027.5833333333</v>
      </c>
      <c r="W24" s="194">
        <f t="shared" si="3"/>
        <v>10.558384716999244</v>
      </c>
    </row>
    <row r="25" spans="1:23" ht="12.75">
      <c r="A25" s="139" t="s">
        <v>59</v>
      </c>
      <c r="B25" s="98" t="s">
        <v>58</v>
      </c>
      <c r="C25" s="157">
        <v>2</v>
      </c>
      <c r="D25" s="246">
        <v>20576</v>
      </c>
      <c r="E25" s="197">
        <f t="shared" si="4"/>
        <v>9.720062208398133</v>
      </c>
      <c r="F25" s="98"/>
      <c r="G25" s="157">
        <v>127378.83333333333</v>
      </c>
      <c r="H25" s="197">
        <f t="shared" si="6"/>
        <v>0</v>
      </c>
      <c r="I25" s="98">
        <v>12</v>
      </c>
      <c r="J25" s="247">
        <v>286576.5</v>
      </c>
      <c r="K25" s="197">
        <f t="shared" si="5"/>
        <v>4.187363583545755</v>
      </c>
      <c r="L25" s="98">
        <v>247</v>
      </c>
      <c r="M25" s="247">
        <v>769730.1666666666</v>
      </c>
      <c r="N25" s="193">
        <f t="shared" si="0"/>
        <v>32.08916717784869</v>
      </c>
      <c r="O25" s="206">
        <v>96</v>
      </c>
      <c r="P25" s="250">
        <v>244980.33333333334</v>
      </c>
      <c r="Q25" s="193">
        <f t="shared" si="1"/>
        <v>39.186819077994016</v>
      </c>
      <c r="R25" s="157">
        <v>12</v>
      </c>
      <c r="S25" s="247">
        <v>37647.083333333336</v>
      </c>
      <c r="T25" s="197">
        <f t="shared" si="2"/>
        <v>31.874979248060384</v>
      </c>
      <c r="U25" s="159">
        <v>369</v>
      </c>
      <c r="V25" s="246">
        <v>1468027.5833333333</v>
      </c>
      <c r="W25" s="194">
        <f t="shared" si="3"/>
        <v>25.135767487565943</v>
      </c>
    </row>
    <row r="26" spans="1:23" ht="12.75">
      <c r="A26" s="139" t="s">
        <v>111</v>
      </c>
      <c r="B26" s="98" t="s">
        <v>110</v>
      </c>
      <c r="C26" s="157"/>
      <c r="D26" s="246">
        <v>20576</v>
      </c>
      <c r="E26" s="197">
        <f t="shared" si="4"/>
        <v>0</v>
      </c>
      <c r="F26" s="98"/>
      <c r="G26" s="157">
        <v>127378.83333333333</v>
      </c>
      <c r="H26" s="197">
        <f t="shared" si="6"/>
        <v>0</v>
      </c>
      <c r="I26" s="98"/>
      <c r="J26" s="247">
        <v>286576.5</v>
      </c>
      <c r="K26" s="197">
        <f t="shared" si="5"/>
        <v>0</v>
      </c>
      <c r="L26" s="98">
        <v>136</v>
      </c>
      <c r="M26" s="247">
        <v>769730.1666666666</v>
      </c>
      <c r="N26" s="193">
        <f t="shared" si="0"/>
        <v>17.66852929630535</v>
      </c>
      <c r="O26" s="206">
        <v>53</v>
      </c>
      <c r="P26" s="250">
        <v>244980.33333333334</v>
      </c>
      <c r="Q26" s="193">
        <f t="shared" si="1"/>
        <v>21.634389699309196</v>
      </c>
      <c r="R26" s="157"/>
      <c r="S26" s="247">
        <v>37647.083333333336</v>
      </c>
      <c r="T26" s="197">
        <f t="shared" si="2"/>
        <v>0</v>
      </c>
      <c r="U26" s="133">
        <v>189</v>
      </c>
      <c r="V26" s="246">
        <v>1468027.5833333333</v>
      </c>
      <c r="W26" s="194">
        <f t="shared" si="3"/>
        <v>12.874417493631336</v>
      </c>
    </row>
    <row r="27" spans="1:23" ht="12.75">
      <c r="A27" s="139" t="s">
        <v>142</v>
      </c>
      <c r="B27" s="98" t="s">
        <v>141</v>
      </c>
      <c r="C27" s="157"/>
      <c r="D27" s="246">
        <v>20576</v>
      </c>
      <c r="E27" s="197">
        <f t="shared" si="4"/>
        <v>0</v>
      </c>
      <c r="F27" s="98"/>
      <c r="G27" s="157">
        <v>127378.83333333333</v>
      </c>
      <c r="H27" s="197">
        <f t="shared" si="6"/>
        <v>0</v>
      </c>
      <c r="I27" s="98"/>
      <c r="J27" s="247">
        <v>286576.5</v>
      </c>
      <c r="K27" s="197">
        <f t="shared" si="5"/>
        <v>0</v>
      </c>
      <c r="L27" s="98">
        <v>74</v>
      </c>
      <c r="M27" s="247">
        <v>769730.1666666666</v>
      </c>
      <c r="N27" s="193">
        <f t="shared" si="0"/>
        <v>9.613758587695559</v>
      </c>
      <c r="O27" s="206">
        <v>22</v>
      </c>
      <c r="P27" s="250">
        <v>244980.33333333334</v>
      </c>
      <c r="Q27" s="193">
        <f t="shared" si="1"/>
        <v>8.980312705373628</v>
      </c>
      <c r="R27" s="157"/>
      <c r="S27" s="247">
        <v>37647.083333333336</v>
      </c>
      <c r="T27" s="197">
        <f t="shared" si="2"/>
        <v>0</v>
      </c>
      <c r="U27" s="248">
        <v>96</v>
      </c>
      <c r="V27" s="246">
        <v>1468027.5833333333</v>
      </c>
      <c r="W27" s="194">
        <f t="shared" si="3"/>
        <v>6.53938666343179</v>
      </c>
    </row>
    <row r="28" spans="1:23" ht="12.75">
      <c r="A28" s="139" t="s">
        <v>161</v>
      </c>
      <c r="B28" s="98" t="s">
        <v>162</v>
      </c>
      <c r="C28" s="157">
        <v>537</v>
      </c>
      <c r="D28" s="246">
        <v>20576</v>
      </c>
      <c r="E28" s="196">
        <f t="shared" si="4"/>
        <v>2609.836702954899</v>
      </c>
      <c r="F28" s="98">
        <v>574</v>
      </c>
      <c r="G28" s="157">
        <v>127378.83333333333</v>
      </c>
      <c r="H28" s="193">
        <f t="shared" si="6"/>
        <v>450.62431879707907</v>
      </c>
      <c r="I28" s="98">
        <v>196</v>
      </c>
      <c r="J28" s="247">
        <v>286576.5</v>
      </c>
      <c r="K28" s="197">
        <f t="shared" si="5"/>
        <v>68.393605197914</v>
      </c>
      <c r="L28" s="98">
        <v>493</v>
      </c>
      <c r="M28" s="247">
        <v>769730.1666666666</v>
      </c>
      <c r="N28" s="197">
        <f t="shared" si="0"/>
        <v>64.0484186991069</v>
      </c>
      <c r="O28" s="98">
        <v>246</v>
      </c>
      <c r="P28" s="247">
        <v>244980.33333333334</v>
      </c>
      <c r="Q28" s="197">
        <f t="shared" si="1"/>
        <v>100.41622388735966</v>
      </c>
      <c r="R28" s="157">
        <v>96</v>
      </c>
      <c r="S28" s="247">
        <v>37647.083333333336</v>
      </c>
      <c r="T28" s="193">
        <f t="shared" si="2"/>
        <v>254.99983398448308</v>
      </c>
      <c r="U28" s="159">
        <v>2142</v>
      </c>
      <c r="V28" s="246">
        <v>1468027.5833333333</v>
      </c>
      <c r="W28" s="194">
        <f t="shared" si="3"/>
        <v>145.91006492782182</v>
      </c>
    </row>
    <row r="29" spans="1:23" ht="12.75">
      <c r="A29" s="139" t="s">
        <v>169</v>
      </c>
      <c r="B29" s="98" t="s">
        <v>104</v>
      </c>
      <c r="C29" s="157">
        <v>20</v>
      </c>
      <c r="D29" s="246">
        <v>20576</v>
      </c>
      <c r="E29" s="197">
        <f t="shared" si="4"/>
        <v>97.20062208398134</v>
      </c>
      <c r="F29" s="98">
        <v>136</v>
      </c>
      <c r="G29" s="157">
        <v>127378.83333333333</v>
      </c>
      <c r="H29" s="197">
        <f t="shared" si="6"/>
        <v>106.76813128293162</v>
      </c>
      <c r="I29" s="98">
        <v>779</v>
      </c>
      <c r="J29" s="247">
        <v>286576.5</v>
      </c>
      <c r="K29" s="196">
        <f t="shared" si="5"/>
        <v>271.82968596517856</v>
      </c>
      <c r="L29" s="99">
        <v>1367</v>
      </c>
      <c r="M29" s="247">
        <v>769730.1666666666</v>
      </c>
      <c r="N29" s="193">
        <f t="shared" si="0"/>
        <v>177.59470255918689</v>
      </c>
      <c r="O29" s="206">
        <v>356</v>
      </c>
      <c r="P29" s="250">
        <v>244980.33333333334</v>
      </c>
      <c r="Q29" s="193">
        <f t="shared" si="1"/>
        <v>145.3177874142278</v>
      </c>
      <c r="R29" s="157">
        <v>111</v>
      </c>
      <c r="S29" s="247">
        <v>37647.083333333336</v>
      </c>
      <c r="T29" s="196">
        <f t="shared" si="2"/>
        <v>294.84355804455856</v>
      </c>
      <c r="U29" s="248">
        <v>2769</v>
      </c>
      <c r="V29" s="246">
        <v>1468027.5833333333</v>
      </c>
      <c r="W29" s="194">
        <f t="shared" si="3"/>
        <v>188.62043407336068</v>
      </c>
    </row>
    <row r="30" spans="1:23" ht="13.5" thickBot="1">
      <c r="A30" s="139" t="s">
        <v>163</v>
      </c>
      <c r="B30" s="98" t="s">
        <v>164</v>
      </c>
      <c r="C30" s="157">
        <v>2</v>
      </c>
      <c r="D30" s="246">
        <v>20576</v>
      </c>
      <c r="E30" s="197">
        <f t="shared" si="4"/>
        <v>9.720062208398133</v>
      </c>
      <c r="F30" s="98">
        <v>2</v>
      </c>
      <c r="G30" s="157">
        <v>127378.83333333333</v>
      </c>
      <c r="H30" s="197">
        <f t="shared" si="6"/>
        <v>1.570119577690171</v>
      </c>
      <c r="I30" s="98">
        <v>47</v>
      </c>
      <c r="J30" s="247">
        <v>286576.5</v>
      </c>
      <c r="K30" s="197">
        <f t="shared" si="5"/>
        <v>16.40050736888754</v>
      </c>
      <c r="L30" s="98">
        <v>143</v>
      </c>
      <c r="M30" s="247">
        <v>769730.1666666666</v>
      </c>
      <c r="N30" s="197">
        <f t="shared" si="0"/>
        <v>18.577938892438716</v>
      </c>
      <c r="O30" s="98">
        <v>20</v>
      </c>
      <c r="P30" s="247">
        <v>244980.33333333334</v>
      </c>
      <c r="Q30" s="197">
        <f t="shared" si="1"/>
        <v>8.163920641248753</v>
      </c>
      <c r="R30" s="157">
        <v>4</v>
      </c>
      <c r="S30" s="247">
        <v>37647.083333333336</v>
      </c>
      <c r="T30" s="197">
        <f t="shared" si="2"/>
        <v>10.624993082686794</v>
      </c>
      <c r="U30" s="135">
        <v>218</v>
      </c>
      <c r="V30" s="246">
        <v>1468027.5833333333</v>
      </c>
      <c r="W30" s="194">
        <f t="shared" si="3"/>
        <v>14.849857214876357</v>
      </c>
    </row>
    <row r="31" spans="1:23" ht="12.75">
      <c r="A31" s="139" t="s">
        <v>76</v>
      </c>
      <c r="B31" s="98" t="s">
        <v>75</v>
      </c>
      <c r="C31" s="157">
        <v>194</v>
      </c>
      <c r="D31" s="246">
        <v>20576</v>
      </c>
      <c r="E31" s="196">
        <f t="shared" si="4"/>
        <v>942.846034214619</v>
      </c>
      <c r="F31" s="98">
        <v>376</v>
      </c>
      <c r="G31" s="157">
        <v>127378.83333333333</v>
      </c>
      <c r="H31" s="193">
        <f t="shared" si="6"/>
        <v>295.1824806057521</v>
      </c>
      <c r="I31" s="98">
        <v>334</v>
      </c>
      <c r="J31" s="247">
        <v>286576.5</v>
      </c>
      <c r="K31" s="197">
        <f t="shared" si="5"/>
        <v>116.54828640869017</v>
      </c>
      <c r="L31" s="99">
        <v>1162</v>
      </c>
      <c r="M31" s="247">
        <v>769730.1666666666</v>
      </c>
      <c r="N31" s="197">
        <f t="shared" si="0"/>
        <v>150.96199295813838</v>
      </c>
      <c r="O31" s="99">
        <v>1117</v>
      </c>
      <c r="P31" s="247">
        <v>244980.33333333334</v>
      </c>
      <c r="Q31" s="193">
        <f t="shared" si="1"/>
        <v>455.9549678137428</v>
      </c>
      <c r="R31" s="157">
        <v>318</v>
      </c>
      <c r="S31" s="247">
        <v>37647.083333333336</v>
      </c>
      <c r="T31" s="196">
        <f t="shared" si="2"/>
        <v>844.6869500736002</v>
      </c>
      <c r="U31" s="159">
        <v>3501</v>
      </c>
      <c r="V31" s="246">
        <v>1468027.5833333333</v>
      </c>
      <c r="W31" s="194">
        <f t="shared" si="3"/>
        <v>238.48325738202809</v>
      </c>
    </row>
    <row r="32" spans="1:23" ht="12.75">
      <c r="A32" s="139" t="s">
        <v>89</v>
      </c>
      <c r="B32" s="98" t="s">
        <v>88</v>
      </c>
      <c r="C32" s="157">
        <v>2</v>
      </c>
      <c r="D32" s="246">
        <v>20576</v>
      </c>
      <c r="E32" s="197">
        <f t="shared" si="4"/>
        <v>9.720062208398133</v>
      </c>
      <c r="F32" s="98">
        <v>2</v>
      </c>
      <c r="G32" s="157">
        <v>127378.83333333333</v>
      </c>
      <c r="H32" s="197">
        <f t="shared" si="6"/>
        <v>1.570119577690171</v>
      </c>
      <c r="I32" s="99">
        <v>2</v>
      </c>
      <c r="J32" s="247">
        <v>286576.5</v>
      </c>
      <c r="K32" s="197">
        <f t="shared" si="5"/>
        <v>0.6978939305909592</v>
      </c>
      <c r="L32" s="98">
        <v>10</v>
      </c>
      <c r="M32" s="247">
        <v>769730.1666666666</v>
      </c>
      <c r="N32" s="197">
        <f t="shared" si="0"/>
        <v>1.2991565659048052</v>
      </c>
      <c r="O32" s="98">
        <v>360</v>
      </c>
      <c r="P32" s="247">
        <v>244980.33333333334</v>
      </c>
      <c r="Q32" s="193">
        <f t="shared" si="1"/>
        <v>146.95057154247755</v>
      </c>
      <c r="R32" s="157">
        <v>240</v>
      </c>
      <c r="S32" s="247">
        <v>37647.083333333336</v>
      </c>
      <c r="T32" s="196">
        <f t="shared" si="2"/>
        <v>637.4995849612077</v>
      </c>
      <c r="U32" s="133">
        <v>616</v>
      </c>
      <c r="V32" s="246">
        <v>1468027.5833333333</v>
      </c>
      <c r="W32" s="194">
        <f t="shared" si="3"/>
        <v>41.96106442368732</v>
      </c>
    </row>
    <row r="33" spans="1:23" ht="12.75">
      <c r="A33" s="139" t="s">
        <v>156</v>
      </c>
      <c r="B33" s="98" t="s">
        <v>157</v>
      </c>
      <c r="C33" s="157">
        <v>2</v>
      </c>
      <c r="D33" s="246">
        <v>20576</v>
      </c>
      <c r="E33" s="197">
        <f t="shared" si="4"/>
        <v>9.720062208398133</v>
      </c>
      <c r="F33" s="98"/>
      <c r="G33" s="157">
        <v>127378.83333333333</v>
      </c>
      <c r="H33" s="197">
        <f t="shared" si="6"/>
        <v>0</v>
      </c>
      <c r="I33" s="99"/>
      <c r="J33" s="247">
        <v>286576.5</v>
      </c>
      <c r="K33" s="197">
        <f t="shared" si="5"/>
        <v>0</v>
      </c>
      <c r="L33" s="98">
        <v>69</v>
      </c>
      <c r="M33" s="247">
        <v>769730.1666666666</v>
      </c>
      <c r="N33" s="197">
        <f t="shared" si="0"/>
        <v>8.964180304743156</v>
      </c>
      <c r="O33" s="98">
        <v>306</v>
      </c>
      <c r="P33" s="247">
        <v>244980.33333333334</v>
      </c>
      <c r="Q33" s="197">
        <f t="shared" si="1"/>
        <v>124.90798581110592</v>
      </c>
      <c r="R33" s="157">
        <v>156</v>
      </c>
      <c r="S33" s="247">
        <v>37647.083333333336</v>
      </c>
      <c r="T33" s="196">
        <f t="shared" si="2"/>
        <v>414.37473022478497</v>
      </c>
      <c r="U33" s="248">
        <v>533</v>
      </c>
      <c r="V33" s="246">
        <v>1468027.5833333333</v>
      </c>
      <c r="W33" s="194">
        <f t="shared" si="3"/>
        <v>36.30721970426192</v>
      </c>
    </row>
    <row r="34" spans="1:23" ht="12.75">
      <c r="A34" s="139" t="s">
        <v>82</v>
      </c>
      <c r="B34" s="98" t="s">
        <v>81</v>
      </c>
      <c r="C34" s="157">
        <v>10</v>
      </c>
      <c r="D34" s="246">
        <v>20576</v>
      </c>
      <c r="E34" s="197">
        <f t="shared" si="4"/>
        <v>48.60031104199067</v>
      </c>
      <c r="F34" s="98">
        <v>53</v>
      </c>
      <c r="G34" s="157">
        <v>127378.83333333333</v>
      </c>
      <c r="H34" s="197">
        <f t="shared" si="6"/>
        <v>41.60816880878953</v>
      </c>
      <c r="I34" s="98">
        <v>110</v>
      </c>
      <c r="J34" s="247">
        <v>286576.5</v>
      </c>
      <c r="K34" s="197">
        <f t="shared" si="5"/>
        <v>38.38416618250275</v>
      </c>
      <c r="L34" s="98">
        <v>357</v>
      </c>
      <c r="M34" s="247">
        <v>769730.1666666666</v>
      </c>
      <c r="N34" s="197">
        <f t="shared" si="0"/>
        <v>46.379889402801545</v>
      </c>
      <c r="O34" s="98">
        <v>156</v>
      </c>
      <c r="P34" s="247">
        <v>244980.33333333334</v>
      </c>
      <c r="Q34" s="197">
        <f t="shared" si="1"/>
        <v>63.67858100174028</v>
      </c>
      <c r="R34" s="157">
        <v>30</v>
      </c>
      <c r="S34" s="247">
        <v>37647.083333333336</v>
      </c>
      <c r="T34" s="193">
        <f t="shared" si="2"/>
        <v>79.68744812015096</v>
      </c>
      <c r="U34" s="159">
        <v>716</v>
      </c>
      <c r="V34" s="246">
        <v>1468027.5833333333</v>
      </c>
      <c r="W34" s="194">
        <f t="shared" si="3"/>
        <v>48.77292553142877</v>
      </c>
    </row>
    <row r="35" spans="1:23" ht="12.75">
      <c r="A35" s="139" t="s">
        <v>242</v>
      </c>
      <c r="B35" s="98" t="s">
        <v>67</v>
      </c>
      <c r="C35" s="157">
        <v>244</v>
      </c>
      <c r="D35" s="246">
        <v>20576</v>
      </c>
      <c r="E35" s="196">
        <f t="shared" si="4"/>
        <v>1185.8475894245723</v>
      </c>
      <c r="F35" s="99">
        <v>279</v>
      </c>
      <c r="G35" s="157">
        <v>127378.83333333333</v>
      </c>
      <c r="H35" s="193">
        <f t="shared" si="6"/>
        <v>219.03168108777885</v>
      </c>
      <c r="I35" s="98">
        <v>117</v>
      </c>
      <c r="J35" s="247">
        <v>286576.5</v>
      </c>
      <c r="K35" s="197">
        <f t="shared" si="5"/>
        <v>40.82679493957111</v>
      </c>
      <c r="L35" s="98">
        <v>51</v>
      </c>
      <c r="M35" s="247">
        <v>769730.1666666666</v>
      </c>
      <c r="N35" s="197">
        <f t="shared" si="0"/>
        <v>6.625698486114507</v>
      </c>
      <c r="O35" s="98">
        <v>31</v>
      </c>
      <c r="P35" s="247">
        <v>244980.33333333334</v>
      </c>
      <c r="Q35" s="197">
        <f t="shared" si="1"/>
        <v>12.654076993935567</v>
      </c>
      <c r="R35" s="157">
        <v>20</v>
      </c>
      <c r="S35" s="247">
        <v>37647.083333333336</v>
      </c>
      <c r="T35" s="197">
        <f t="shared" si="2"/>
        <v>53.12496541343397</v>
      </c>
      <c r="U35" s="248">
        <v>742</v>
      </c>
      <c r="V35" s="246">
        <v>1468027.5833333333</v>
      </c>
      <c r="W35" s="194">
        <f t="shared" si="3"/>
        <v>50.544009419441544</v>
      </c>
    </row>
    <row r="36" spans="1:23" ht="12.75">
      <c r="A36" s="139" t="s">
        <v>236</v>
      </c>
      <c r="B36" s="98" t="s">
        <v>64</v>
      </c>
      <c r="C36" s="157">
        <v>73</v>
      </c>
      <c r="D36" s="246">
        <v>20576</v>
      </c>
      <c r="E36" s="196">
        <f t="shared" si="4"/>
        <v>354.7822706065319</v>
      </c>
      <c r="F36" s="203">
        <v>413</v>
      </c>
      <c r="G36" s="196">
        <v>127378.83333333333</v>
      </c>
      <c r="H36" s="196">
        <f t="shared" si="6"/>
        <v>324.2296927930203</v>
      </c>
      <c r="I36" s="98">
        <v>397</v>
      </c>
      <c r="J36" s="247">
        <v>286576.5</v>
      </c>
      <c r="K36" s="193">
        <f t="shared" si="5"/>
        <v>138.53194522230538</v>
      </c>
      <c r="L36" s="98">
        <v>228</v>
      </c>
      <c r="M36" s="247">
        <v>769730.1666666666</v>
      </c>
      <c r="N36" s="197">
        <f t="shared" si="0"/>
        <v>29.62076970262956</v>
      </c>
      <c r="O36" s="98">
        <v>49</v>
      </c>
      <c r="P36" s="247">
        <v>244980.33333333334</v>
      </c>
      <c r="Q36" s="197">
        <f t="shared" si="1"/>
        <v>20.001605571059446</v>
      </c>
      <c r="R36" s="157">
        <v>8</v>
      </c>
      <c r="S36" s="247">
        <v>37647.083333333336</v>
      </c>
      <c r="T36" s="197">
        <f t="shared" si="2"/>
        <v>21.24998616537359</v>
      </c>
      <c r="U36" s="248">
        <v>1168</v>
      </c>
      <c r="V36" s="246">
        <v>1468027.5833333333</v>
      </c>
      <c r="W36" s="194">
        <f t="shared" si="3"/>
        <v>79.5625377384201</v>
      </c>
    </row>
    <row r="37" spans="1:23" ht="12.75">
      <c r="A37" s="139" t="s">
        <v>66</v>
      </c>
      <c r="B37" s="98" t="s">
        <v>65</v>
      </c>
      <c r="C37" s="157">
        <v>300</v>
      </c>
      <c r="D37" s="246">
        <v>20576</v>
      </c>
      <c r="E37" s="196">
        <f t="shared" si="4"/>
        <v>1458.00933125972</v>
      </c>
      <c r="F37" s="98">
        <v>763</v>
      </c>
      <c r="G37" s="157">
        <v>127378.83333333333</v>
      </c>
      <c r="H37" s="196">
        <f t="shared" si="6"/>
        <v>599.0006188888002</v>
      </c>
      <c r="I37" s="99">
        <v>300</v>
      </c>
      <c r="J37" s="247">
        <v>286576.5</v>
      </c>
      <c r="K37" s="193">
        <f t="shared" si="5"/>
        <v>104.68408958864387</v>
      </c>
      <c r="L37" s="99">
        <v>295</v>
      </c>
      <c r="M37" s="247">
        <v>769730.1666666666</v>
      </c>
      <c r="N37" s="197">
        <f t="shared" si="0"/>
        <v>38.32511869419175</v>
      </c>
      <c r="O37" s="98">
        <v>215</v>
      </c>
      <c r="P37" s="247">
        <v>244980.33333333334</v>
      </c>
      <c r="Q37" s="193">
        <f t="shared" si="1"/>
        <v>87.76214689342409</v>
      </c>
      <c r="R37" s="157">
        <v>280</v>
      </c>
      <c r="S37" s="247">
        <v>37647.083333333336</v>
      </c>
      <c r="T37" s="196">
        <f t="shared" si="2"/>
        <v>743.7495157880757</v>
      </c>
      <c r="U37" s="159">
        <v>2153</v>
      </c>
      <c r="V37" s="246">
        <v>1468027.5833333333</v>
      </c>
      <c r="W37" s="194">
        <f t="shared" si="3"/>
        <v>146.65936964967338</v>
      </c>
    </row>
    <row r="38" spans="1:23" ht="12.75">
      <c r="A38" s="139" t="s">
        <v>85</v>
      </c>
      <c r="B38" s="98" t="s">
        <v>84</v>
      </c>
      <c r="C38" s="157"/>
      <c r="D38" s="246">
        <v>20576</v>
      </c>
      <c r="E38" s="197">
        <f t="shared" si="4"/>
        <v>0</v>
      </c>
      <c r="F38" s="98">
        <v>19</v>
      </c>
      <c r="G38" s="157">
        <v>127378.83333333333</v>
      </c>
      <c r="H38" s="197">
        <f t="shared" si="6"/>
        <v>14.916135988056624</v>
      </c>
      <c r="I38" s="98">
        <v>1</v>
      </c>
      <c r="J38" s="247">
        <v>286576.5</v>
      </c>
      <c r="K38" s="197">
        <f t="shared" si="5"/>
        <v>0.3489469652954796</v>
      </c>
      <c r="L38" s="98">
        <v>113</v>
      </c>
      <c r="M38" s="247">
        <v>769730.1666666666</v>
      </c>
      <c r="N38" s="197">
        <f t="shared" si="0"/>
        <v>14.6804691947243</v>
      </c>
      <c r="O38" s="98">
        <v>266</v>
      </c>
      <c r="P38" s="247">
        <v>244980.33333333334</v>
      </c>
      <c r="Q38" s="193">
        <f t="shared" si="1"/>
        <v>108.58014452860841</v>
      </c>
      <c r="R38" s="157">
        <v>223</v>
      </c>
      <c r="S38" s="247">
        <v>37647.083333333336</v>
      </c>
      <c r="T38" s="196">
        <f t="shared" si="2"/>
        <v>592.3433643597888</v>
      </c>
      <c r="U38" s="248">
        <v>622</v>
      </c>
      <c r="V38" s="246">
        <v>1468027.5833333333</v>
      </c>
      <c r="W38" s="194">
        <f t="shared" si="3"/>
        <v>42.3697760901518</v>
      </c>
    </row>
    <row r="39" spans="1:23" ht="12.75">
      <c r="A39" s="139" t="s">
        <v>123</v>
      </c>
      <c r="B39" s="98" t="s">
        <v>122</v>
      </c>
      <c r="C39" s="157">
        <v>14</v>
      </c>
      <c r="D39" s="246">
        <v>20576</v>
      </c>
      <c r="E39" s="197">
        <f t="shared" si="4"/>
        <v>68.04043545878693</v>
      </c>
      <c r="F39" s="98">
        <v>179</v>
      </c>
      <c r="G39" s="157">
        <v>127378.83333333333</v>
      </c>
      <c r="H39" s="196">
        <f t="shared" si="6"/>
        <v>140.5257022032703</v>
      </c>
      <c r="I39" s="98">
        <v>244</v>
      </c>
      <c r="J39" s="247">
        <v>286576.5</v>
      </c>
      <c r="K39" s="193">
        <f t="shared" si="5"/>
        <v>85.14305953209701</v>
      </c>
      <c r="L39" s="98">
        <v>230</v>
      </c>
      <c r="M39" s="247">
        <v>769730.1666666666</v>
      </c>
      <c r="N39" s="197">
        <f t="shared" si="0"/>
        <v>29.88060101581052</v>
      </c>
      <c r="O39" s="98">
        <v>125</v>
      </c>
      <c r="P39" s="247">
        <v>244980.33333333334</v>
      </c>
      <c r="Q39" s="197">
        <f t="shared" si="1"/>
        <v>51.02450400780471</v>
      </c>
      <c r="R39" s="157">
        <v>55</v>
      </c>
      <c r="S39" s="247">
        <v>37647.083333333336</v>
      </c>
      <c r="T39" s="196">
        <f t="shared" si="2"/>
        <v>146.09365488694343</v>
      </c>
      <c r="U39" s="248">
        <v>847</v>
      </c>
      <c r="V39" s="246">
        <v>1468027.5833333333</v>
      </c>
      <c r="W39" s="194">
        <f t="shared" si="3"/>
        <v>57.69646358257006</v>
      </c>
    </row>
    <row r="40" spans="1:23" ht="12.75">
      <c r="A40" s="139" t="s">
        <v>87</v>
      </c>
      <c r="B40" s="98" t="s">
        <v>86</v>
      </c>
      <c r="C40" s="157">
        <v>9</v>
      </c>
      <c r="D40" s="246">
        <v>20576</v>
      </c>
      <c r="E40" s="197">
        <f t="shared" si="4"/>
        <v>43.740279937791605</v>
      </c>
      <c r="F40" s="98">
        <v>2</v>
      </c>
      <c r="G40" s="157">
        <v>127378.83333333333</v>
      </c>
      <c r="H40" s="197">
        <f t="shared" si="6"/>
        <v>1.570119577690171</v>
      </c>
      <c r="I40" s="98">
        <v>16</v>
      </c>
      <c r="J40" s="247">
        <v>286576.5</v>
      </c>
      <c r="K40" s="197">
        <f t="shared" si="5"/>
        <v>5.583151444727673</v>
      </c>
      <c r="L40" s="98">
        <v>949</v>
      </c>
      <c r="M40" s="247">
        <v>769730.1666666666</v>
      </c>
      <c r="N40" s="193">
        <f t="shared" si="0"/>
        <v>123.28995810436602</v>
      </c>
      <c r="O40" s="98">
        <v>553</v>
      </c>
      <c r="P40" s="247">
        <v>244980.33333333334</v>
      </c>
      <c r="Q40" s="196">
        <f t="shared" si="1"/>
        <v>225.73240573052803</v>
      </c>
      <c r="R40" s="196">
        <v>82</v>
      </c>
      <c r="S40" s="249">
        <v>37647.083333333336</v>
      </c>
      <c r="T40" s="196">
        <f t="shared" si="2"/>
        <v>217.8123581950793</v>
      </c>
      <c r="U40" s="248">
        <v>1611</v>
      </c>
      <c r="V40" s="246">
        <v>1468027.5833333333</v>
      </c>
      <c r="W40" s="194">
        <f t="shared" si="3"/>
        <v>109.73908244571473</v>
      </c>
    </row>
    <row r="41" spans="1:23" ht="13.5" thickBot="1">
      <c r="A41" s="139" t="s">
        <v>170</v>
      </c>
      <c r="B41" s="98" t="s">
        <v>147</v>
      </c>
      <c r="C41" s="157">
        <v>4</v>
      </c>
      <c r="D41" s="246">
        <v>20576</v>
      </c>
      <c r="E41" s="197">
        <f t="shared" si="4"/>
        <v>19.440124416796266</v>
      </c>
      <c r="F41" s="98">
        <v>18</v>
      </c>
      <c r="G41" s="157">
        <v>127378.83333333333</v>
      </c>
      <c r="H41" s="197">
        <f t="shared" si="6"/>
        <v>14.131076199211538</v>
      </c>
      <c r="I41" s="98">
        <v>77</v>
      </c>
      <c r="J41" s="247">
        <v>286576.5</v>
      </c>
      <c r="K41" s="197">
        <f t="shared" si="5"/>
        <v>26.868916327751926</v>
      </c>
      <c r="L41" s="98">
        <v>782</v>
      </c>
      <c r="M41" s="247">
        <v>769730.1666666666</v>
      </c>
      <c r="N41" s="193">
        <f t="shared" si="0"/>
        <v>101.59404345375577</v>
      </c>
      <c r="O41" s="206">
        <v>215</v>
      </c>
      <c r="P41" s="250">
        <v>244980.33333333334</v>
      </c>
      <c r="Q41" s="193">
        <f t="shared" si="1"/>
        <v>87.76214689342409</v>
      </c>
      <c r="R41" s="193">
        <v>41</v>
      </c>
      <c r="S41" s="250">
        <v>37647.083333333336</v>
      </c>
      <c r="T41" s="193">
        <f t="shared" si="2"/>
        <v>108.90617909753965</v>
      </c>
      <c r="U41" s="159">
        <v>1137</v>
      </c>
      <c r="V41" s="246">
        <v>1468027.5833333333</v>
      </c>
      <c r="W41" s="194">
        <f t="shared" si="3"/>
        <v>77.45086079502026</v>
      </c>
    </row>
    <row r="42" spans="1:23" ht="12.75">
      <c r="A42" s="139" t="s">
        <v>181</v>
      </c>
      <c r="B42" s="98" t="s">
        <v>83</v>
      </c>
      <c r="C42" s="157"/>
      <c r="D42" s="246">
        <v>20576</v>
      </c>
      <c r="E42" s="197">
        <f t="shared" si="4"/>
        <v>0</v>
      </c>
      <c r="F42" s="98"/>
      <c r="G42" s="157">
        <v>127378.83333333333</v>
      </c>
      <c r="H42" s="197">
        <f t="shared" si="6"/>
        <v>0</v>
      </c>
      <c r="I42" s="98">
        <v>3</v>
      </c>
      <c r="J42" s="247">
        <v>286576.5</v>
      </c>
      <c r="K42" s="197">
        <f t="shared" si="5"/>
        <v>1.0468408958864388</v>
      </c>
      <c r="L42" s="98">
        <v>571</v>
      </c>
      <c r="M42" s="247">
        <v>769730.1666666666</v>
      </c>
      <c r="N42" s="193">
        <f t="shared" si="0"/>
        <v>74.18183991316438</v>
      </c>
      <c r="O42" s="98">
        <v>436</v>
      </c>
      <c r="P42" s="247">
        <v>244980.33333333334</v>
      </c>
      <c r="Q42" s="196">
        <f t="shared" si="1"/>
        <v>177.9734699792228</v>
      </c>
      <c r="R42" s="196">
        <v>85</v>
      </c>
      <c r="S42" s="249">
        <v>37647.083333333336</v>
      </c>
      <c r="T42" s="196">
        <f t="shared" si="2"/>
        <v>225.78110300709437</v>
      </c>
      <c r="U42" s="251">
        <v>1095</v>
      </c>
      <c r="V42" s="246">
        <v>1468027.5833333333</v>
      </c>
      <c r="W42" s="194">
        <f t="shared" si="3"/>
        <v>74.58987912976885</v>
      </c>
    </row>
    <row r="43" spans="1:23" ht="12.75">
      <c r="A43" s="139" t="s">
        <v>91</v>
      </c>
      <c r="B43" s="98" t="s">
        <v>90</v>
      </c>
      <c r="C43" s="157">
        <v>35</v>
      </c>
      <c r="D43" s="246">
        <v>20576</v>
      </c>
      <c r="E43" s="193">
        <f t="shared" si="4"/>
        <v>170.10108864696733</v>
      </c>
      <c r="F43" s="98">
        <v>849</v>
      </c>
      <c r="G43" s="157">
        <v>127378.83333333333</v>
      </c>
      <c r="H43" s="196">
        <f t="shared" si="6"/>
        <v>666.5157607294776</v>
      </c>
      <c r="I43" s="201">
        <v>1060</v>
      </c>
      <c r="J43" s="249">
        <v>286576.5</v>
      </c>
      <c r="K43" s="196">
        <f t="shared" si="5"/>
        <v>369.88378321320835</v>
      </c>
      <c r="L43" s="98">
        <v>445</v>
      </c>
      <c r="M43" s="247">
        <v>769730.1666666666</v>
      </c>
      <c r="N43" s="197">
        <f t="shared" si="0"/>
        <v>57.81246718276383</v>
      </c>
      <c r="O43" s="98">
        <v>64</v>
      </c>
      <c r="P43" s="247">
        <v>244980.33333333334</v>
      </c>
      <c r="Q43" s="197">
        <f t="shared" si="1"/>
        <v>26.12454605199601</v>
      </c>
      <c r="R43" s="157">
        <v>13</v>
      </c>
      <c r="S43" s="247">
        <v>37647.083333333336</v>
      </c>
      <c r="T43" s="197">
        <f t="shared" si="2"/>
        <v>34.53122751873208</v>
      </c>
      <c r="U43" s="133">
        <v>2466</v>
      </c>
      <c r="V43" s="246">
        <v>1468027.5833333333</v>
      </c>
      <c r="W43" s="194">
        <f t="shared" si="3"/>
        <v>167.9804949169041</v>
      </c>
    </row>
    <row r="44" spans="1:23" ht="12.75">
      <c r="A44" s="139" t="s">
        <v>149</v>
      </c>
      <c r="B44" s="98" t="s">
        <v>148</v>
      </c>
      <c r="C44" s="157">
        <v>8</v>
      </c>
      <c r="D44" s="246">
        <v>20576</v>
      </c>
      <c r="E44" s="197">
        <f t="shared" si="4"/>
        <v>38.88024883359253</v>
      </c>
      <c r="F44" s="98">
        <v>168</v>
      </c>
      <c r="G44" s="157">
        <v>127378.83333333333</v>
      </c>
      <c r="H44" s="196">
        <f t="shared" si="6"/>
        <v>131.89004452597436</v>
      </c>
      <c r="I44" s="98">
        <v>66</v>
      </c>
      <c r="J44" s="247">
        <v>286576.5</v>
      </c>
      <c r="K44" s="197">
        <f t="shared" si="5"/>
        <v>23.03049970950165</v>
      </c>
      <c r="L44" s="98">
        <v>67</v>
      </c>
      <c r="M44" s="247">
        <v>769730.1666666666</v>
      </c>
      <c r="N44" s="252" t="s">
        <v>271</v>
      </c>
      <c r="O44" s="98">
        <v>19</v>
      </c>
      <c r="P44" s="247">
        <v>244980.33333333334</v>
      </c>
      <c r="Q44" s="252" t="s">
        <v>271</v>
      </c>
      <c r="R44" s="157">
        <v>2</v>
      </c>
      <c r="S44" s="247">
        <v>37647.083333333336</v>
      </c>
      <c r="T44" s="197">
        <f t="shared" si="2"/>
        <v>5.312496541343397</v>
      </c>
      <c r="U44" s="159">
        <v>330</v>
      </c>
      <c r="V44" s="246">
        <v>1468027.5833333333</v>
      </c>
      <c r="W44" s="194">
        <f t="shared" si="3"/>
        <v>22.479141655546776</v>
      </c>
    </row>
    <row r="45" spans="1:23" ht="12.75">
      <c r="A45" s="139" t="s">
        <v>237</v>
      </c>
      <c r="B45" s="98" t="s">
        <v>129</v>
      </c>
      <c r="C45" s="157">
        <v>459</v>
      </c>
      <c r="D45" s="246">
        <v>20576</v>
      </c>
      <c r="E45" s="196">
        <f t="shared" si="4"/>
        <v>2230.7542768273715</v>
      </c>
      <c r="F45" s="98">
        <v>631</v>
      </c>
      <c r="G45" s="157">
        <v>127378.83333333333</v>
      </c>
      <c r="H45" s="193">
        <f t="shared" si="6"/>
        <v>495.37272676124894</v>
      </c>
      <c r="I45" s="98">
        <v>713</v>
      </c>
      <c r="J45" s="247">
        <v>286576.5</v>
      </c>
      <c r="K45" s="197">
        <f t="shared" si="5"/>
        <v>248.79918625567694</v>
      </c>
      <c r="L45" s="99">
        <v>1670</v>
      </c>
      <c r="M45" s="247">
        <v>769730.1666666666</v>
      </c>
      <c r="N45" s="197">
        <f t="shared" si="0"/>
        <v>216.95914650610248</v>
      </c>
      <c r="O45" s="99">
        <v>1227</v>
      </c>
      <c r="P45" s="247">
        <v>244980.33333333334</v>
      </c>
      <c r="Q45" s="193">
        <f t="shared" si="1"/>
        <v>500.856531340611</v>
      </c>
      <c r="R45" s="157">
        <v>407</v>
      </c>
      <c r="S45" s="247">
        <v>37647.083333333336</v>
      </c>
      <c r="T45" s="196">
        <f t="shared" si="2"/>
        <v>1081.0930461633814</v>
      </c>
      <c r="U45" s="159">
        <v>5107</v>
      </c>
      <c r="V45" s="246">
        <v>1468027.5833333333</v>
      </c>
      <c r="W45" s="194">
        <f t="shared" si="3"/>
        <v>347.8817467723557</v>
      </c>
    </row>
    <row r="46" spans="1:23" ht="12.75">
      <c r="A46" s="139" t="s">
        <v>144</v>
      </c>
      <c r="B46" s="98" t="s">
        <v>143</v>
      </c>
      <c r="C46" s="157"/>
      <c r="D46" s="246">
        <v>20576</v>
      </c>
      <c r="E46" s="197">
        <f t="shared" si="4"/>
        <v>0</v>
      </c>
      <c r="F46" s="98"/>
      <c r="G46" s="157">
        <v>127378.83333333333</v>
      </c>
      <c r="H46" s="197">
        <f t="shared" si="6"/>
        <v>0</v>
      </c>
      <c r="I46" s="98"/>
      <c r="J46" s="247">
        <v>286576.5</v>
      </c>
      <c r="K46" s="197">
        <f t="shared" si="5"/>
        <v>0</v>
      </c>
      <c r="L46" s="98">
        <v>16</v>
      </c>
      <c r="M46" s="247">
        <v>769730.1666666666</v>
      </c>
      <c r="N46" s="197">
        <f t="shared" si="0"/>
        <v>2.0786505054476883</v>
      </c>
      <c r="O46" s="98">
        <v>13</v>
      </c>
      <c r="P46" s="247">
        <v>244980.33333333334</v>
      </c>
      <c r="Q46" s="197">
        <f t="shared" si="1"/>
        <v>5.306548416811689</v>
      </c>
      <c r="R46" s="157">
        <v>1</v>
      </c>
      <c r="S46" s="247">
        <v>37647.083333333336</v>
      </c>
      <c r="T46" s="197">
        <f t="shared" si="2"/>
        <v>2.6562482706716986</v>
      </c>
      <c r="U46" s="133">
        <v>30</v>
      </c>
      <c r="V46" s="246">
        <v>1468027.5833333333</v>
      </c>
      <c r="W46" s="194">
        <f t="shared" si="3"/>
        <v>2.0435583323224344</v>
      </c>
    </row>
    <row r="47" spans="1:23" ht="12.75">
      <c r="A47" s="139" t="s">
        <v>272</v>
      </c>
      <c r="B47" s="98" t="s">
        <v>53</v>
      </c>
      <c r="C47" s="157">
        <v>1</v>
      </c>
      <c r="D47" s="246">
        <v>20576</v>
      </c>
      <c r="E47" s="197">
        <f t="shared" si="4"/>
        <v>4.8600311041990665</v>
      </c>
      <c r="F47" s="98"/>
      <c r="G47" s="157">
        <v>127378.83333333333</v>
      </c>
      <c r="H47" s="197">
        <f t="shared" si="6"/>
        <v>0</v>
      </c>
      <c r="I47" s="98">
        <v>4</v>
      </c>
      <c r="J47" s="247">
        <v>286576.5</v>
      </c>
      <c r="K47" s="197">
        <f t="shared" si="5"/>
        <v>1.3957878611819183</v>
      </c>
      <c r="L47" s="98">
        <v>12</v>
      </c>
      <c r="M47" s="247">
        <v>769730.1666666666</v>
      </c>
      <c r="N47" s="197">
        <f t="shared" si="0"/>
        <v>1.5589878790857663</v>
      </c>
      <c r="O47" s="98">
        <v>8</v>
      </c>
      <c r="P47" s="247">
        <v>244980.33333333334</v>
      </c>
      <c r="Q47" s="197">
        <f t="shared" si="1"/>
        <v>3.265568256499501</v>
      </c>
      <c r="R47" s="157">
        <v>1</v>
      </c>
      <c r="S47" s="247">
        <v>37647.083333333336</v>
      </c>
      <c r="T47" s="197">
        <f t="shared" si="2"/>
        <v>2.6562482706716986</v>
      </c>
      <c r="U47" s="159">
        <v>26</v>
      </c>
      <c r="V47" s="246">
        <v>1468027.5833333333</v>
      </c>
      <c r="W47" s="194">
        <f t="shared" si="3"/>
        <v>1.7710838880127764</v>
      </c>
    </row>
    <row r="48" spans="1:23" ht="12.75">
      <c r="A48" s="139" t="s">
        <v>192</v>
      </c>
      <c r="B48" s="98" t="s">
        <v>137</v>
      </c>
      <c r="C48" s="157"/>
      <c r="D48" s="246">
        <v>20576</v>
      </c>
      <c r="E48" s="197">
        <f t="shared" si="4"/>
        <v>0</v>
      </c>
      <c r="F48" s="99"/>
      <c r="G48" s="157">
        <v>127378.83333333333</v>
      </c>
      <c r="H48" s="197">
        <f t="shared" si="6"/>
        <v>0</v>
      </c>
      <c r="I48" s="99">
        <v>1</v>
      </c>
      <c r="J48" s="247">
        <v>286576.5</v>
      </c>
      <c r="K48" s="197">
        <f t="shared" si="5"/>
        <v>0.3489469652954796</v>
      </c>
      <c r="L48" s="99">
        <v>12</v>
      </c>
      <c r="M48" s="247">
        <v>769730.1666666666</v>
      </c>
      <c r="N48" s="197">
        <f t="shared" si="0"/>
        <v>1.5589878790857663</v>
      </c>
      <c r="O48" s="99">
        <v>93</v>
      </c>
      <c r="P48" s="247">
        <v>244980.33333333334</v>
      </c>
      <c r="Q48" s="193">
        <f t="shared" si="1"/>
        <v>37.9622309818067</v>
      </c>
      <c r="R48" s="193">
        <v>31</v>
      </c>
      <c r="S48" s="250">
        <v>37647.083333333336</v>
      </c>
      <c r="T48" s="193">
        <f t="shared" si="2"/>
        <v>82.34369639082266</v>
      </c>
      <c r="U48" s="248">
        <v>137</v>
      </c>
      <c r="V48" s="246">
        <v>1468027.5833333333</v>
      </c>
      <c r="W48" s="194">
        <f t="shared" si="3"/>
        <v>9.332249717605784</v>
      </c>
    </row>
    <row r="49" spans="1:23" ht="12.75">
      <c r="A49" s="139" t="s">
        <v>229</v>
      </c>
      <c r="B49" s="98" t="s">
        <v>139</v>
      </c>
      <c r="C49" s="157"/>
      <c r="D49" s="246">
        <v>20576</v>
      </c>
      <c r="E49" s="197">
        <f t="shared" si="4"/>
        <v>0</v>
      </c>
      <c r="F49" s="99"/>
      <c r="G49" s="157">
        <v>127378.83333333333</v>
      </c>
      <c r="H49" s="197">
        <f t="shared" si="6"/>
        <v>0</v>
      </c>
      <c r="I49" s="99">
        <v>1</v>
      </c>
      <c r="J49" s="247">
        <v>286576.5</v>
      </c>
      <c r="K49" s="197">
        <f t="shared" si="5"/>
        <v>0.3489469652954796</v>
      </c>
      <c r="L49" s="99">
        <v>37</v>
      </c>
      <c r="M49" s="247">
        <v>769730.1666666666</v>
      </c>
      <c r="N49" s="197">
        <f t="shared" si="0"/>
        <v>4.806879293847779</v>
      </c>
      <c r="O49" s="99">
        <v>267</v>
      </c>
      <c r="P49" s="247">
        <v>244980.33333333334</v>
      </c>
      <c r="Q49" s="197">
        <f t="shared" si="1"/>
        <v>108.98834056067085</v>
      </c>
      <c r="R49" s="157">
        <v>237</v>
      </c>
      <c r="S49" s="247">
        <v>37647.083333333336</v>
      </c>
      <c r="T49" s="196">
        <f t="shared" si="2"/>
        <v>629.5308401491926</v>
      </c>
      <c r="U49" s="159">
        <v>542</v>
      </c>
      <c r="V49" s="246">
        <v>1468027.5833333333</v>
      </c>
      <c r="W49" s="194">
        <f t="shared" si="3"/>
        <v>36.920287203958644</v>
      </c>
    </row>
    <row r="50" spans="1:23" ht="12.75">
      <c r="A50" s="139" t="s">
        <v>182</v>
      </c>
      <c r="B50" s="98" t="s">
        <v>118</v>
      </c>
      <c r="C50" s="157"/>
      <c r="D50" s="246">
        <v>20576</v>
      </c>
      <c r="E50" s="197">
        <f t="shared" si="4"/>
        <v>0</v>
      </c>
      <c r="F50" s="253">
        <v>1</v>
      </c>
      <c r="G50" s="157">
        <v>127378.83333333333</v>
      </c>
      <c r="H50" s="197">
        <f t="shared" si="6"/>
        <v>0.7850597888450855</v>
      </c>
      <c r="I50" s="253">
        <v>1</v>
      </c>
      <c r="J50" s="247">
        <v>286576.5</v>
      </c>
      <c r="K50" s="197">
        <f t="shared" si="5"/>
        <v>0.3489469652954796</v>
      </c>
      <c r="L50" s="253">
        <v>5</v>
      </c>
      <c r="M50" s="247">
        <v>769730.1666666666</v>
      </c>
      <c r="N50" s="197">
        <f t="shared" si="0"/>
        <v>0.6495782829524026</v>
      </c>
      <c r="O50" s="253">
        <v>6</v>
      </c>
      <c r="P50" s="247">
        <v>244980.33333333334</v>
      </c>
      <c r="Q50" s="197">
        <f t="shared" si="1"/>
        <v>2.449176192374626</v>
      </c>
      <c r="R50" s="253">
        <v>1</v>
      </c>
      <c r="S50" s="247">
        <v>37647.083333333336</v>
      </c>
      <c r="T50" s="197">
        <f t="shared" si="2"/>
        <v>2.6562482706716986</v>
      </c>
      <c r="U50" s="133">
        <v>14</v>
      </c>
      <c r="V50" s="246">
        <v>1468027.5833333333</v>
      </c>
      <c r="W50" s="194">
        <f t="shared" si="3"/>
        <v>0.9536605550838027</v>
      </c>
    </row>
    <row r="51" spans="1:23" ht="12.75">
      <c r="A51" s="139" t="s">
        <v>185</v>
      </c>
      <c r="B51" s="98" t="s">
        <v>140</v>
      </c>
      <c r="C51" s="157">
        <v>2</v>
      </c>
      <c r="D51" s="246">
        <v>20576</v>
      </c>
      <c r="E51" s="197">
        <f t="shared" si="4"/>
        <v>9.720062208398133</v>
      </c>
      <c r="F51" s="98">
        <v>1</v>
      </c>
      <c r="G51" s="157">
        <v>127378.83333333333</v>
      </c>
      <c r="H51" s="197">
        <f t="shared" si="6"/>
        <v>0.7850597888450855</v>
      </c>
      <c r="I51" s="98"/>
      <c r="J51" s="247">
        <v>286576.5</v>
      </c>
      <c r="K51" s="197">
        <f t="shared" si="5"/>
        <v>0</v>
      </c>
      <c r="L51" s="98">
        <v>10</v>
      </c>
      <c r="M51" s="247">
        <v>769730.1666666666</v>
      </c>
      <c r="N51" s="197">
        <f t="shared" si="0"/>
        <v>1.2991565659048052</v>
      </c>
      <c r="O51" s="98">
        <v>401</v>
      </c>
      <c r="P51" s="247">
        <v>244980.33333333334</v>
      </c>
      <c r="Q51" s="193">
        <f t="shared" si="1"/>
        <v>163.6866088570375</v>
      </c>
      <c r="R51" s="157">
        <v>391</v>
      </c>
      <c r="S51" s="247">
        <v>37647.083333333336</v>
      </c>
      <c r="T51" s="196">
        <f t="shared" si="2"/>
        <v>1038.5930738326342</v>
      </c>
      <c r="U51" s="159">
        <v>805</v>
      </c>
      <c r="V51" s="246">
        <v>1468027.5833333333</v>
      </c>
      <c r="W51" s="194">
        <f t="shared" si="3"/>
        <v>54.83548191731865</v>
      </c>
    </row>
    <row r="52" spans="1:23" ht="12.75">
      <c r="A52" s="139" t="s">
        <v>190</v>
      </c>
      <c r="B52" s="98" t="s">
        <v>138</v>
      </c>
      <c r="C52" s="157"/>
      <c r="D52" s="246">
        <v>20576</v>
      </c>
      <c r="E52" s="197">
        <f t="shared" si="4"/>
        <v>0</v>
      </c>
      <c r="F52" s="98"/>
      <c r="G52" s="157">
        <v>127378.83333333333</v>
      </c>
      <c r="H52" s="197">
        <f t="shared" si="6"/>
        <v>0</v>
      </c>
      <c r="I52" s="98"/>
      <c r="J52" s="247">
        <v>286576.5</v>
      </c>
      <c r="K52" s="197">
        <f t="shared" si="5"/>
        <v>0</v>
      </c>
      <c r="L52" s="98"/>
      <c r="M52" s="247">
        <v>769730.1666666666</v>
      </c>
      <c r="N52" s="197">
        <f t="shared" si="0"/>
        <v>0</v>
      </c>
      <c r="O52" s="98">
        <v>2</v>
      </c>
      <c r="P52" s="247">
        <v>244980.33333333334</v>
      </c>
      <c r="Q52" s="197">
        <f t="shared" si="1"/>
        <v>0.8163920641248753</v>
      </c>
      <c r="R52" s="157">
        <v>16</v>
      </c>
      <c r="S52" s="247">
        <v>37647.083333333336</v>
      </c>
      <c r="T52" s="197">
        <f t="shared" si="2"/>
        <v>42.49997233074718</v>
      </c>
      <c r="U52" s="159">
        <v>18</v>
      </c>
      <c r="V52" s="246">
        <v>1468027.5833333333</v>
      </c>
      <c r="W52" s="194">
        <f t="shared" si="3"/>
        <v>1.2261349993934605</v>
      </c>
    </row>
    <row r="53" spans="1:23" ht="12.75">
      <c r="A53" s="139" t="s">
        <v>240</v>
      </c>
      <c r="B53" s="98" t="s">
        <v>121</v>
      </c>
      <c r="C53" s="157">
        <v>1</v>
      </c>
      <c r="D53" s="246">
        <v>20576</v>
      </c>
      <c r="E53" s="197">
        <f t="shared" si="4"/>
        <v>4.8600311041990665</v>
      </c>
      <c r="F53" s="98">
        <v>1</v>
      </c>
      <c r="G53" s="157">
        <v>127378.83333333333</v>
      </c>
      <c r="H53" s="197">
        <f t="shared" si="6"/>
        <v>0.7850597888450855</v>
      </c>
      <c r="I53" s="98"/>
      <c r="J53" s="247">
        <v>286576.5</v>
      </c>
      <c r="K53" s="197">
        <f t="shared" si="5"/>
        <v>0</v>
      </c>
      <c r="L53" s="98">
        <v>287</v>
      </c>
      <c r="M53" s="247">
        <v>769730.1666666666</v>
      </c>
      <c r="N53" s="197">
        <f t="shared" si="0"/>
        <v>37.28579344146791</v>
      </c>
      <c r="O53" s="98">
        <v>38</v>
      </c>
      <c r="P53" s="247">
        <v>244980.33333333334</v>
      </c>
      <c r="Q53" s="197">
        <f t="shared" si="1"/>
        <v>15.511449218372631</v>
      </c>
      <c r="R53" s="157">
        <v>5</v>
      </c>
      <c r="S53" s="247">
        <v>37647.083333333336</v>
      </c>
      <c r="T53" s="197">
        <f t="shared" si="2"/>
        <v>13.281241353358492</v>
      </c>
      <c r="U53" s="159">
        <v>332</v>
      </c>
      <c r="V53" s="246">
        <v>1468027.5833333333</v>
      </c>
      <c r="W53" s="194">
        <f t="shared" si="3"/>
        <v>22.615378877701605</v>
      </c>
    </row>
    <row r="54" spans="1:23" ht="12.75">
      <c r="A54" s="139" t="s">
        <v>183</v>
      </c>
      <c r="B54" s="98" t="s">
        <v>117</v>
      </c>
      <c r="C54" s="157">
        <v>1</v>
      </c>
      <c r="D54" s="246">
        <v>20576</v>
      </c>
      <c r="E54" s="197">
        <f t="shared" si="4"/>
        <v>4.8600311041990665</v>
      </c>
      <c r="F54" s="98"/>
      <c r="G54" s="157">
        <v>127378.83333333333</v>
      </c>
      <c r="H54" s="197">
        <f t="shared" si="6"/>
        <v>0</v>
      </c>
      <c r="I54" s="98">
        <v>1</v>
      </c>
      <c r="J54" s="247">
        <v>286576.5</v>
      </c>
      <c r="K54" s="197">
        <f t="shared" si="5"/>
        <v>0.3489469652954796</v>
      </c>
      <c r="L54" s="98">
        <v>38</v>
      </c>
      <c r="M54" s="247">
        <v>769730.1666666666</v>
      </c>
      <c r="N54" s="197">
        <f t="shared" si="0"/>
        <v>4.9367949504382596</v>
      </c>
      <c r="O54" s="98">
        <v>168</v>
      </c>
      <c r="P54" s="247">
        <v>244980.33333333334</v>
      </c>
      <c r="Q54" s="193">
        <f t="shared" si="1"/>
        <v>68.57693338648953</v>
      </c>
      <c r="R54" s="157">
        <v>227</v>
      </c>
      <c r="S54" s="247">
        <v>37647.083333333336</v>
      </c>
      <c r="T54" s="196">
        <f t="shared" si="2"/>
        <v>602.9683574424756</v>
      </c>
      <c r="U54" s="159">
        <v>435</v>
      </c>
      <c r="V54" s="246">
        <v>1468027.5833333333</v>
      </c>
      <c r="W54" s="194">
        <f t="shared" si="3"/>
        <v>29.631595818675297</v>
      </c>
    </row>
    <row r="55" spans="1:23" ht="12.75">
      <c r="A55" s="207" t="s">
        <v>191</v>
      </c>
      <c r="B55" s="208" t="s">
        <v>136</v>
      </c>
      <c r="C55" s="215"/>
      <c r="D55" s="246">
        <v>20576</v>
      </c>
      <c r="E55" s="210">
        <f t="shared" si="4"/>
        <v>0</v>
      </c>
      <c r="F55" s="98"/>
      <c r="G55" s="157">
        <v>127378.83333333333</v>
      </c>
      <c r="H55" s="210">
        <f t="shared" si="6"/>
        <v>0</v>
      </c>
      <c r="I55" s="98"/>
      <c r="J55" s="247">
        <v>286576.5</v>
      </c>
      <c r="K55" s="210">
        <f t="shared" si="5"/>
        <v>0</v>
      </c>
      <c r="L55" s="98">
        <v>9</v>
      </c>
      <c r="M55" s="247">
        <v>769730.1666666666</v>
      </c>
      <c r="N55" s="210">
        <f t="shared" si="0"/>
        <v>1.1692409093143248</v>
      </c>
      <c r="O55" s="98">
        <v>35</v>
      </c>
      <c r="P55" s="247">
        <v>244980.33333333334</v>
      </c>
      <c r="Q55" s="210">
        <f t="shared" si="1"/>
        <v>14.286861122185318</v>
      </c>
      <c r="R55" s="157">
        <v>14</v>
      </c>
      <c r="S55" s="247">
        <v>37647.083333333336</v>
      </c>
      <c r="T55" s="210">
        <f t="shared" si="2"/>
        <v>37.18747578940378</v>
      </c>
      <c r="U55" s="216">
        <v>58</v>
      </c>
      <c r="V55" s="246">
        <v>1468027.5833333333</v>
      </c>
      <c r="W55" s="217">
        <f t="shared" si="3"/>
        <v>3.9508794424900398</v>
      </c>
    </row>
    <row r="56" spans="1:23" ht="12.75">
      <c r="A56" s="139" t="s">
        <v>165</v>
      </c>
      <c r="B56" s="98" t="s">
        <v>166</v>
      </c>
      <c r="C56" s="157">
        <v>1</v>
      </c>
      <c r="D56" s="246">
        <v>20576</v>
      </c>
      <c r="E56" s="197">
        <f t="shared" si="4"/>
        <v>4.8600311041990665</v>
      </c>
      <c r="F56" s="98">
        <v>1</v>
      </c>
      <c r="G56" s="157">
        <v>127378.83333333333</v>
      </c>
      <c r="H56" s="197">
        <f t="shared" si="6"/>
        <v>0.7850597888450855</v>
      </c>
      <c r="I56" s="98"/>
      <c r="J56" s="247">
        <v>286576.5</v>
      </c>
      <c r="K56" s="197">
        <f t="shared" si="5"/>
        <v>0</v>
      </c>
      <c r="L56" s="98">
        <v>8</v>
      </c>
      <c r="M56" s="247">
        <v>769730.1666666666</v>
      </c>
      <c r="N56" s="197">
        <f t="shared" si="0"/>
        <v>1.0393252527238441</v>
      </c>
      <c r="O56" s="98">
        <v>12</v>
      </c>
      <c r="P56" s="247">
        <v>244980.33333333334</v>
      </c>
      <c r="Q56" s="197">
        <f t="shared" si="1"/>
        <v>4.898352384749252</v>
      </c>
      <c r="R56" s="157"/>
      <c r="S56" s="247">
        <v>37647.083333333336</v>
      </c>
      <c r="T56" s="197">
        <f t="shared" si="2"/>
        <v>0</v>
      </c>
      <c r="U56" s="159">
        <v>22</v>
      </c>
      <c r="V56" s="246">
        <v>1468027.5833333333</v>
      </c>
      <c r="W56" s="194">
        <f t="shared" si="3"/>
        <v>1.4986094437031185</v>
      </c>
    </row>
    <row r="57" spans="1:23" ht="12.75">
      <c r="A57" s="254" t="s">
        <v>72</v>
      </c>
      <c r="B57" s="255" t="s">
        <v>71</v>
      </c>
      <c r="C57" s="165">
        <v>1</v>
      </c>
      <c r="D57" s="246">
        <v>20576</v>
      </c>
      <c r="E57" s="197">
        <f t="shared" si="4"/>
        <v>4.8600311041990665</v>
      </c>
      <c r="F57" s="98">
        <v>8</v>
      </c>
      <c r="G57" s="157">
        <v>127378.83333333333</v>
      </c>
      <c r="H57" s="197">
        <f t="shared" si="6"/>
        <v>6.280478310760684</v>
      </c>
      <c r="I57" s="98">
        <v>9</v>
      </c>
      <c r="J57" s="247">
        <v>286576.5</v>
      </c>
      <c r="K57" s="197">
        <f t="shared" si="5"/>
        <v>3.140522687659316</v>
      </c>
      <c r="L57" s="98">
        <v>146</v>
      </c>
      <c r="M57" s="247">
        <v>769730.1666666666</v>
      </c>
      <c r="N57" s="197">
        <f t="shared" si="0"/>
        <v>18.967685862210157</v>
      </c>
      <c r="O57" s="98">
        <v>109</v>
      </c>
      <c r="P57" s="247">
        <v>244980.33333333334</v>
      </c>
      <c r="Q57" s="193">
        <f t="shared" si="1"/>
        <v>44.4933674948057</v>
      </c>
      <c r="R57" s="157">
        <v>47</v>
      </c>
      <c r="S57" s="247">
        <v>37647.083333333336</v>
      </c>
      <c r="T57" s="196">
        <f t="shared" si="2"/>
        <v>124.84366872156984</v>
      </c>
      <c r="U57" s="98">
        <v>320</v>
      </c>
      <c r="V57" s="246">
        <v>1468027.5833333333</v>
      </c>
      <c r="W57" s="194">
        <f t="shared" si="3"/>
        <v>21.797955544772634</v>
      </c>
    </row>
    <row r="58" spans="1:23" ht="12.75">
      <c r="A58" s="254" t="s">
        <v>158</v>
      </c>
      <c r="B58" s="255" t="s">
        <v>159</v>
      </c>
      <c r="C58" s="165">
        <v>4</v>
      </c>
      <c r="D58" s="246">
        <v>20576</v>
      </c>
      <c r="E58" s="197">
        <f t="shared" si="4"/>
        <v>19.440124416796266</v>
      </c>
      <c r="F58" s="98">
        <v>3</v>
      </c>
      <c r="G58" s="157">
        <v>127378.83333333333</v>
      </c>
      <c r="H58" s="197">
        <f t="shared" si="6"/>
        <v>2.3551793665352565</v>
      </c>
      <c r="I58" s="98">
        <v>6</v>
      </c>
      <c r="J58" s="247">
        <v>286576.5</v>
      </c>
      <c r="K58" s="197">
        <f t="shared" si="5"/>
        <v>2.0936817917728776</v>
      </c>
      <c r="L58" s="98">
        <v>221</v>
      </c>
      <c r="M58" s="247">
        <v>769730.1666666666</v>
      </c>
      <c r="N58" s="193">
        <f t="shared" si="0"/>
        <v>28.711360106496194</v>
      </c>
      <c r="O58" s="98">
        <v>238</v>
      </c>
      <c r="P58" s="247">
        <v>244980.33333333334</v>
      </c>
      <c r="Q58" s="196">
        <f t="shared" si="1"/>
        <v>97.15065563086016</v>
      </c>
      <c r="R58" s="196">
        <v>36</v>
      </c>
      <c r="S58" s="249">
        <v>37647.083333333336</v>
      </c>
      <c r="T58" s="196">
        <f t="shared" si="2"/>
        <v>95.62493774418115</v>
      </c>
      <c r="U58" s="160">
        <v>508</v>
      </c>
      <c r="V58" s="246">
        <v>1468027.5833333333</v>
      </c>
      <c r="W58" s="194">
        <f t="shared" si="3"/>
        <v>34.60425442732655</v>
      </c>
    </row>
    <row r="59" spans="1:23" ht="12.75">
      <c r="A59" s="254" t="s">
        <v>116</v>
      </c>
      <c r="B59" s="255"/>
      <c r="C59" s="166">
        <v>3876</v>
      </c>
      <c r="D59" s="246">
        <v>20576</v>
      </c>
      <c r="E59" s="196">
        <f t="shared" si="4"/>
        <v>18837.480559875585</v>
      </c>
      <c r="F59" s="98">
        <v>3933</v>
      </c>
      <c r="G59" s="157">
        <v>127378.83333333333</v>
      </c>
      <c r="H59" s="193">
        <f t="shared" si="6"/>
        <v>3087.6401495277214</v>
      </c>
      <c r="I59" s="98">
        <v>5058</v>
      </c>
      <c r="J59" s="247">
        <v>286576.5</v>
      </c>
      <c r="K59" s="197">
        <f t="shared" si="5"/>
        <v>1764.9737504645357</v>
      </c>
      <c r="L59" s="98">
        <v>16959</v>
      </c>
      <c r="M59" s="247">
        <v>769730.1666666666</v>
      </c>
      <c r="N59" s="197">
        <f t="shared" si="0"/>
        <v>2203.239620117959</v>
      </c>
      <c r="O59" s="98">
        <v>10971</v>
      </c>
      <c r="P59" s="247">
        <v>244980.33333333334</v>
      </c>
      <c r="Q59" s="193">
        <f t="shared" si="1"/>
        <v>4478.318667757004</v>
      </c>
      <c r="R59" s="98">
        <v>4502</v>
      </c>
      <c r="S59" s="247">
        <v>37647.083333333336</v>
      </c>
      <c r="T59" s="196">
        <f t="shared" si="2"/>
        <v>11958.429714563987</v>
      </c>
      <c r="U59" s="160">
        <v>45299</v>
      </c>
      <c r="V59" s="246">
        <v>1468027.5833333333</v>
      </c>
      <c r="W59" s="194">
        <f t="shared" si="3"/>
        <v>3085.7049631957984</v>
      </c>
    </row>
    <row r="60" spans="1:23" ht="13.5" thickBot="1">
      <c r="A60" s="256" t="s">
        <v>167</v>
      </c>
      <c r="B60" s="257"/>
      <c r="C60" s="258">
        <v>6178</v>
      </c>
      <c r="D60" s="259">
        <v>20576</v>
      </c>
      <c r="E60" s="219">
        <f t="shared" si="4"/>
        <v>30025.272161741836</v>
      </c>
      <c r="F60" s="103">
        <v>10444</v>
      </c>
      <c r="G60" s="258">
        <v>127378.83333333333</v>
      </c>
      <c r="H60" s="221">
        <f t="shared" si="6"/>
        <v>8199.164434698072</v>
      </c>
      <c r="I60" s="103">
        <v>13176</v>
      </c>
      <c r="J60" s="260">
        <v>286576.5</v>
      </c>
      <c r="K60" s="220">
        <f t="shared" si="5"/>
        <v>4597.725214733238</v>
      </c>
      <c r="L60" s="258">
        <v>31295</v>
      </c>
      <c r="M60" s="260">
        <v>769730.1666666666</v>
      </c>
      <c r="N60" s="220">
        <f t="shared" si="0"/>
        <v>4065.710472999088</v>
      </c>
      <c r="O60" s="103">
        <v>21014</v>
      </c>
      <c r="P60" s="260">
        <v>244980.33333333334</v>
      </c>
      <c r="Q60" s="221">
        <f t="shared" si="1"/>
        <v>8577.831417760064</v>
      </c>
      <c r="R60" s="103">
        <v>9101</v>
      </c>
      <c r="S60" s="260">
        <v>37647.083333333336</v>
      </c>
      <c r="T60" s="219">
        <f t="shared" si="2"/>
        <v>24174.515511383128</v>
      </c>
      <c r="U60" s="261">
        <v>91208</v>
      </c>
      <c r="V60" s="259">
        <v>1468027.5833333333</v>
      </c>
      <c r="W60" s="223">
        <f t="shared" si="3"/>
        <v>6212.96227914882</v>
      </c>
    </row>
    <row r="61" spans="1:21" ht="12.75">
      <c r="A61" s="224" t="s">
        <v>261</v>
      </c>
      <c r="B61" s="225"/>
      <c r="C61" s="262"/>
      <c r="D61" s="226"/>
      <c r="E61" s="226" t="s">
        <v>262</v>
      </c>
      <c r="F61" s="226"/>
      <c r="G61" s="226"/>
      <c r="H61" s="226"/>
      <c r="U61" s="226">
        <f>+U57-U58</f>
        <v>-188</v>
      </c>
    </row>
    <row r="62" spans="1:23" ht="12.75">
      <c r="A62" s="228" t="s">
        <v>263</v>
      </c>
      <c r="B62" s="229"/>
      <c r="C62" s="262"/>
      <c r="D62" s="226"/>
      <c r="E62" s="226" t="s">
        <v>264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>
        <f>SUM(U55:U56)</f>
        <v>80</v>
      </c>
      <c r="V62" s="226"/>
      <c r="W62" s="226"/>
    </row>
    <row r="63" spans="1:5" ht="12.75">
      <c r="A63" s="228"/>
      <c r="B63" s="230"/>
      <c r="C63" s="262"/>
      <c r="E63" s="226" t="s">
        <v>265</v>
      </c>
    </row>
    <row r="64" spans="1:5" ht="12.75">
      <c r="A64" s="6" t="s">
        <v>221</v>
      </c>
      <c r="B64" s="269"/>
      <c r="C64" s="262"/>
      <c r="E64" s="226"/>
    </row>
    <row r="65" spans="1:5" ht="12.75">
      <c r="A65" s="6" t="s">
        <v>217</v>
      </c>
      <c r="B65" s="269"/>
      <c r="C65" s="262"/>
      <c r="E65" s="226"/>
    </row>
    <row r="66" spans="1:5" ht="12.75">
      <c r="A66" s="6" t="s">
        <v>216</v>
      </c>
      <c r="B66" s="269"/>
      <c r="C66" s="262"/>
      <c r="E66" s="226"/>
    </row>
    <row r="68" spans="1:23" ht="12.75">
      <c r="A68" s="275" t="s">
        <v>211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</row>
  </sheetData>
  <mergeCells count="6">
    <mergeCell ref="A1:W1"/>
    <mergeCell ref="A68:W68"/>
    <mergeCell ref="A4:A6"/>
    <mergeCell ref="C4:U4"/>
    <mergeCell ref="E6:W6"/>
    <mergeCell ref="A2:W2"/>
  </mergeCells>
  <hyperlinks>
    <hyperlink ref="A1" location="Indice!A1" display="Volver"/>
    <hyperlink ref="A68" location="Indice!A1" display="Volver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="75" zoomScaleNormal="75" workbookViewId="0" topLeftCell="A1">
      <selection activeCell="A1" sqref="A1:H1"/>
    </sheetView>
  </sheetViews>
  <sheetFormatPr defaultColWidth="9.140625" defaultRowHeight="12.75"/>
  <cols>
    <col min="1" max="1" width="9.8515625" style="6" bestFit="1" customWidth="1"/>
    <col min="2" max="2" width="77.7109375" style="6" customWidth="1"/>
    <col min="3" max="6" width="9.7109375" style="6" customWidth="1"/>
    <col min="7" max="7" width="8.7109375" style="6" customWidth="1"/>
    <col min="8" max="8" width="6.28125" style="6" bestFit="1" customWidth="1"/>
    <col min="9" max="16384" width="11.421875" style="6" customWidth="1"/>
  </cols>
  <sheetData>
    <row r="1" spans="1:8" ht="12.75">
      <c r="A1" s="275" t="s">
        <v>211</v>
      </c>
      <c r="B1" s="275"/>
      <c r="C1" s="275"/>
      <c r="D1" s="275"/>
      <c r="E1" s="275"/>
      <c r="F1" s="275"/>
      <c r="G1" s="275"/>
      <c r="H1" s="275"/>
    </row>
    <row r="2" spans="1:8" ht="12.75" customHeight="1">
      <c r="A2" s="276" t="s">
        <v>220</v>
      </c>
      <c r="B2" s="276"/>
      <c r="C2" s="276"/>
      <c r="D2" s="276"/>
      <c r="E2" s="276"/>
      <c r="F2" s="276"/>
      <c r="G2" s="276"/>
      <c r="H2" s="276"/>
    </row>
    <row r="3" ht="11.25">
      <c r="K3" s="50"/>
    </row>
    <row r="4" ht="12" thickBot="1">
      <c r="B4" s="7"/>
    </row>
    <row r="5" spans="1:8" ht="12.75" customHeight="1">
      <c r="A5" s="87" t="s">
        <v>41</v>
      </c>
      <c r="B5" s="272" t="s">
        <v>171</v>
      </c>
      <c r="C5" s="277" t="s">
        <v>178</v>
      </c>
      <c r="D5" s="278"/>
      <c r="E5" s="278" t="s">
        <v>179</v>
      </c>
      <c r="F5" s="270"/>
      <c r="G5" s="278" t="s">
        <v>1</v>
      </c>
      <c r="H5" s="271"/>
    </row>
    <row r="6" spans="1:8" ht="13.5" thickBot="1">
      <c r="A6" s="88" t="s">
        <v>42</v>
      </c>
      <c r="B6" s="273"/>
      <c r="C6" s="89" t="s">
        <v>39</v>
      </c>
      <c r="D6" s="89" t="s">
        <v>40</v>
      </c>
      <c r="E6" s="89" t="s">
        <v>39</v>
      </c>
      <c r="F6" s="89" t="s">
        <v>40</v>
      </c>
      <c r="G6" s="90" t="s">
        <v>39</v>
      </c>
      <c r="H6" s="91" t="s">
        <v>40</v>
      </c>
    </row>
    <row r="7" spans="1:8" ht="12.75">
      <c r="A7" s="92" t="s">
        <v>1</v>
      </c>
      <c r="B7" s="93" t="s">
        <v>1</v>
      </c>
      <c r="C7" s="94">
        <v>207339</v>
      </c>
      <c r="D7" s="95">
        <v>0.86</v>
      </c>
      <c r="E7" s="94">
        <v>33598</v>
      </c>
      <c r="F7" s="95">
        <v>0.14</v>
      </c>
      <c r="G7" s="94">
        <v>242602</v>
      </c>
      <c r="H7" s="96">
        <v>1</v>
      </c>
    </row>
    <row r="8" spans="1:8" ht="12.75">
      <c r="A8" s="97" t="s">
        <v>33</v>
      </c>
      <c r="B8" s="98" t="s">
        <v>14</v>
      </c>
      <c r="C8" s="99">
        <v>39393</v>
      </c>
      <c r="D8" s="100">
        <v>0.84</v>
      </c>
      <c r="E8" s="99">
        <v>7504</v>
      </c>
      <c r="F8" s="100">
        <v>0.16</v>
      </c>
      <c r="G8" s="99">
        <v>46897</v>
      </c>
      <c r="H8" s="101">
        <v>0.1933083816291704</v>
      </c>
    </row>
    <row r="9" spans="1:8" ht="12.75">
      <c r="A9" s="97" t="s">
        <v>29</v>
      </c>
      <c r="B9" s="98" t="s">
        <v>10</v>
      </c>
      <c r="C9" s="99">
        <v>24080</v>
      </c>
      <c r="D9" s="100">
        <v>0.82</v>
      </c>
      <c r="E9" s="99">
        <v>5199</v>
      </c>
      <c r="F9" s="100">
        <v>0.18</v>
      </c>
      <c r="G9" s="99">
        <v>29279</v>
      </c>
      <c r="H9" s="101">
        <v>0.12068738097789795</v>
      </c>
    </row>
    <row r="10" spans="1:8" ht="12.75">
      <c r="A10" s="97" t="s">
        <v>20</v>
      </c>
      <c r="B10" s="98" t="s">
        <v>3</v>
      </c>
      <c r="C10" s="99">
        <v>21800</v>
      </c>
      <c r="D10" s="100">
        <v>0.89</v>
      </c>
      <c r="E10" s="99">
        <v>2634</v>
      </c>
      <c r="F10" s="100">
        <v>0.11</v>
      </c>
      <c r="G10" s="99">
        <v>24434</v>
      </c>
      <c r="H10" s="101">
        <v>0.10071639969992004</v>
      </c>
    </row>
    <row r="11" spans="1:9" ht="12.75">
      <c r="A11" s="97" t="s">
        <v>32</v>
      </c>
      <c r="B11" s="98" t="s">
        <v>13</v>
      </c>
      <c r="C11" s="99">
        <v>19732</v>
      </c>
      <c r="D11" s="100">
        <v>0.88</v>
      </c>
      <c r="E11" s="99">
        <v>2707</v>
      </c>
      <c r="F11" s="100">
        <v>0.12</v>
      </c>
      <c r="G11" s="99">
        <v>22439</v>
      </c>
      <c r="H11" s="101">
        <v>0.09249305446781148</v>
      </c>
      <c r="I11" s="15"/>
    </row>
    <row r="12" spans="1:8" ht="12.75">
      <c r="A12" s="97" t="s">
        <v>28</v>
      </c>
      <c r="B12" s="98" t="s">
        <v>9</v>
      </c>
      <c r="C12" s="99">
        <v>17385</v>
      </c>
      <c r="D12" s="100">
        <v>0.87</v>
      </c>
      <c r="E12" s="99">
        <v>2624</v>
      </c>
      <c r="F12" s="100">
        <v>0.13</v>
      </c>
      <c r="G12" s="99">
        <v>20011</v>
      </c>
      <c r="H12" s="101">
        <v>0.08248489295224277</v>
      </c>
    </row>
    <row r="13" spans="1:8" ht="12.75">
      <c r="A13" s="97" t="s">
        <v>31</v>
      </c>
      <c r="B13" s="98" t="s">
        <v>12</v>
      </c>
      <c r="C13" s="99">
        <v>11925</v>
      </c>
      <c r="D13" s="100">
        <v>0.9</v>
      </c>
      <c r="E13" s="99">
        <v>1390</v>
      </c>
      <c r="F13" s="100">
        <v>0.1</v>
      </c>
      <c r="G13" s="99">
        <v>13315</v>
      </c>
      <c r="H13" s="101">
        <v>0.05488413121078969</v>
      </c>
    </row>
    <row r="14" spans="1:8" ht="12.75">
      <c r="A14" s="97" t="s">
        <v>37</v>
      </c>
      <c r="B14" s="98" t="s">
        <v>17</v>
      </c>
      <c r="C14" s="99">
        <v>10651</v>
      </c>
      <c r="D14" s="100">
        <v>0.82</v>
      </c>
      <c r="E14" s="99">
        <v>2343</v>
      </c>
      <c r="F14" s="100">
        <v>0.18</v>
      </c>
      <c r="G14" s="99">
        <v>12994</v>
      </c>
      <c r="H14" s="101">
        <v>0.0535609764140444</v>
      </c>
    </row>
    <row r="15" spans="1:8" ht="12.75">
      <c r="A15" s="97" t="s">
        <v>27</v>
      </c>
      <c r="B15" s="98" t="s">
        <v>8</v>
      </c>
      <c r="C15" s="99">
        <v>10377</v>
      </c>
      <c r="D15" s="100">
        <v>0.86</v>
      </c>
      <c r="E15" s="99">
        <v>1666</v>
      </c>
      <c r="F15" s="100">
        <v>0.14</v>
      </c>
      <c r="G15" s="99">
        <v>12043</v>
      </c>
      <c r="H15" s="101">
        <v>0.04964097575452799</v>
      </c>
    </row>
    <row r="16" spans="1:8" ht="12.75">
      <c r="A16" s="97" t="s">
        <v>38</v>
      </c>
      <c r="B16" s="98" t="s">
        <v>18</v>
      </c>
      <c r="C16" s="99">
        <v>10088</v>
      </c>
      <c r="D16" s="100">
        <v>0.86</v>
      </c>
      <c r="E16" s="99">
        <v>1656</v>
      </c>
      <c r="F16" s="100">
        <v>0.14</v>
      </c>
      <c r="G16" s="99">
        <v>11744</v>
      </c>
      <c r="H16" s="101">
        <v>0.0484085044641017</v>
      </c>
    </row>
    <row r="17" spans="1:8" ht="12.75">
      <c r="A17" s="97" t="s">
        <v>36</v>
      </c>
      <c r="B17" s="98" t="s">
        <v>193</v>
      </c>
      <c r="C17" s="99">
        <v>10187</v>
      </c>
      <c r="D17" s="100">
        <v>0.87</v>
      </c>
      <c r="E17" s="99">
        <v>1477</v>
      </c>
      <c r="F17" s="100">
        <v>0.13</v>
      </c>
      <c r="G17" s="99">
        <v>11664</v>
      </c>
      <c r="H17" s="101">
        <v>0.04807874625930537</v>
      </c>
    </row>
    <row r="18" spans="1:8" ht="12.75">
      <c r="A18" s="97" t="s">
        <v>19</v>
      </c>
      <c r="B18" s="98" t="s">
        <v>2</v>
      </c>
      <c r="C18" s="99">
        <v>6616</v>
      </c>
      <c r="D18" s="100">
        <v>0.84</v>
      </c>
      <c r="E18" s="99">
        <v>1214</v>
      </c>
      <c r="F18" s="100">
        <v>0.16</v>
      </c>
      <c r="G18" s="99">
        <v>7830</v>
      </c>
      <c r="H18" s="101">
        <v>0.0322750842944411</v>
      </c>
    </row>
    <row r="19" spans="1:8" ht="12.75">
      <c r="A19" s="97" t="s">
        <v>25</v>
      </c>
      <c r="B19" s="98" t="s">
        <v>7</v>
      </c>
      <c r="C19" s="99">
        <v>4761</v>
      </c>
      <c r="D19" s="100">
        <v>0.92</v>
      </c>
      <c r="E19" s="98">
        <v>438</v>
      </c>
      <c r="F19" s="100">
        <v>0.08</v>
      </c>
      <c r="G19" s="99">
        <v>5199</v>
      </c>
      <c r="H19" s="101">
        <v>0.021430161334201697</v>
      </c>
    </row>
    <row r="20" spans="1:8" ht="12.75">
      <c r="A20" s="97" t="s">
        <v>25</v>
      </c>
      <c r="B20" s="98" t="s">
        <v>6</v>
      </c>
      <c r="C20" s="99">
        <v>4554</v>
      </c>
      <c r="D20" s="100">
        <v>0.91</v>
      </c>
      <c r="E20" s="98">
        <v>449</v>
      </c>
      <c r="F20" s="100">
        <v>0.09</v>
      </c>
      <c r="G20" s="99">
        <v>5003</v>
      </c>
      <c r="H20" s="101">
        <v>0.02062225373245068</v>
      </c>
    </row>
    <row r="21" spans="1:8" ht="12.75">
      <c r="A21" s="97" t="s">
        <v>34</v>
      </c>
      <c r="B21" s="98" t="s">
        <v>15</v>
      </c>
      <c r="C21" s="99">
        <v>4159</v>
      </c>
      <c r="D21" s="100">
        <v>0.88</v>
      </c>
      <c r="E21" s="98">
        <v>582</v>
      </c>
      <c r="F21" s="100">
        <v>0.12</v>
      </c>
      <c r="G21" s="99">
        <v>4741</v>
      </c>
      <c r="H21" s="101">
        <v>0.01954229561174269</v>
      </c>
    </row>
    <row r="22" spans="1:8" ht="12.75">
      <c r="A22" s="97" t="s">
        <v>22</v>
      </c>
      <c r="B22" s="98" t="s">
        <v>4</v>
      </c>
      <c r="C22" s="99">
        <v>2447</v>
      </c>
      <c r="D22" s="100">
        <v>0.86</v>
      </c>
      <c r="E22" s="98">
        <v>409</v>
      </c>
      <c r="F22" s="100">
        <v>0.14</v>
      </c>
      <c r="G22" s="99">
        <v>2856</v>
      </c>
      <c r="H22" s="101">
        <v>0.011772367911229091</v>
      </c>
    </row>
    <row r="23" spans="1:8" ht="12.75">
      <c r="A23" s="97" t="s">
        <v>30</v>
      </c>
      <c r="B23" s="98" t="s">
        <v>11</v>
      </c>
      <c r="C23" s="99">
        <v>2501</v>
      </c>
      <c r="D23" s="100">
        <v>0.88</v>
      </c>
      <c r="E23" s="98">
        <v>339</v>
      </c>
      <c r="F23" s="100">
        <v>0.12</v>
      </c>
      <c r="G23" s="99">
        <v>2840</v>
      </c>
      <c r="H23" s="101">
        <v>0.011706416270269825</v>
      </c>
    </row>
    <row r="24" spans="1:8" ht="12.75">
      <c r="A24" s="97" t="s">
        <v>35</v>
      </c>
      <c r="B24" s="98" t="s">
        <v>16</v>
      </c>
      <c r="C24" s="99">
        <v>2176</v>
      </c>
      <c r="D24" s="100">
        <v>0.84</v>
      </c>
      <c r="E24" s="98">
        <v>408</v>
      </c>
      <c r="F24" s="100">
        <v>0.16</v>
      </c>
      <c r="G24" s="99">
        <v>2584</v>
      </c>
      <c r="H24" s="101">
        <v>0.010651190014921558</v>
      </c>
    </row>
    <row r="25" spans="1:8" ht="12.75">
      <c r="A25" s="97" t="s">
        <v>23</v>
      </c>
      <c r="B25" s="98" t="s">
        <v>5</v>
      </c>
      <c r="C25" s="99">
        <v>2249</v>
      </c>
      <c r="D25" s="100">
        <v>0.89</v>
      </c>
      <c r="E25" s="98">
        <v>282</v>
      </c>
      <c r="F25" s="100">
        <v>0.11</v>
      </c>
      <c r="G25" s="99">
        <v>2531</v>
      </c>
      <c r="H25" s="101">
        <v>0.010432725204243988</v>
      </c>
    </row>
    <row r="26" spans="1:8" ht="12.75">
      <c r="A26" s="97" t="s">
        <v>26</v>
      </c>
      <c r="B26" s="98" t="s">
        <v>222</v>
      </c>
      <c r="C26" s="99">
        <v>1577</v>
      </c>
      <c r="D26" s="100">
        <v>0.91</v>
      </c>
      <c r="E26" s="98">
        <v>161</v>
      </c>
      <c r="F26" s="100">
        <v>0.09</v>
      </c>
      <c r="G26" s="99">
        <v>1738</v>
      </c>
      <c r="H26" s="101">
        <v>0.007163996999200337</v>
      </c>
    </row>
    <row r="27" spans="1:8" ht="12.75">
      <c r="A27" s="97" t="s">
        <v>21</v>
      </c>
      <c r="B27" s="98" t="s">
        <v>223</v>
      </c>
      <c r="C27" s="98">
        <v>681</v>
      </c>
      <c r="D27" s="100">
        <v>0.85</v>
      </c>
      <c r="E27" s="98">
        <v>116</v>
      </c>
      <c r="F27" s="100">
        <v>0.15</v>
      </c>
      <c r="G27" s="98">
        <v>797</v>
      </c>
      <c r="H27" s="101">
        <v>0.003285216115283468</v>
      </c>
    </row>
    <row r="28" spans="1:8" ht="13.5" thickBot="1">
      <c r="A28" s="102"/>
      <c r="B28" s="103" t="s">
        <v>212</v>
      </c>
      <c r="C28" s="105"/>
      <c r="D28" s="104"/>
      <c r="E28" s="105"/>
      <c r="F28" s="104"/>
      <c r="G28" s="105">
        <v>1663</v>
      </c>
      <c r="H28" s="106">
        <v>0.006854848682203774</v>
      </c>
    </row>
    <row r="29" spans="1:7" ht="11.25">
      <c r="A29" s="6" t="s">
        <v>221</v>
      </c>
      <c r="G29" s="29"/>
    </row>
    <row r="30" ht="11.25">
      <c r="A30" s="6" t="s">
        <v>215</v>
      </c>
    </row>
    <row r="31" ht="11.25">
      <c r="A31" s="6" t="s">
        <v>216</v>
      </c>
    </row>
    <row r="32" spans="1:8" ht="12.75" customHeight="1">
      <c r="A32" s="275" t="s">
        <v>211</v>
      </c>
      <c r="B32" s="275"/>
      <c r="C32" s="275"/>
      <c r="D32" s="275"/>
      <c r="E32" s="275"/>
      <c r="F32" s="275"/>
      <c r="G32" s="275"/>
      <c r="H32" s="275"/>
    </row>
    <row r="33" ht="11.25">
      <c r="D33" s="29"/>
    </row>
  </sheetData>
  <mergeCells count="7">
    <mergeCell ref="A32:H32"/>
    <mergeCell ref="A1:H1"/>
    <mergeCell ref="A2:H2"/>
    <mergeCell ref="C5:D5"/>
    <mergeCell ref="E5:F5"/>
    <mergeCell ref="G5:H5"/>
    <mergeCell ref="B5:B6"/>
  </mergeCells>
  <hyperlinks>
    <hyperlink ref="A1" location="Indice!A1" display="Volver"/>
    <hyperlink ref="A32" location="Indice!A1" display="Volver"/>
  </hyperlinks>
  <printOptions/>
  <pageMargins left="0.75" right="0.75" top="1" bottom="1" header="0" footer="0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10.7109375" style="6" customWidth="1"/>
    <col min="2" max="2" width="77.7109375" style="6" bestFit="1" customWidth="1"/>
    <col min="3" max="7" width="9.7109375" style="6" customWidth="1"/>
    <col min="8" max="8" width="6.8515625" style="6" customWidth="1"/>
    <col min="9" max="16384" width="11.421875" style="6" customWidth="1"/>
  </cols>
  <sheetData>
    <row r="1" spans="1:7" ht="12.75">
      <c r="A1" s="275" t="s">
        <v>211</v>
      </c>
      <c r="B1" s="275"/>
      <c r="C1" s="275"/>
      <c r="D1" s="275"/>
      <c r="E1" s="275"/>
      <c r="F1" s="275"/>
      <c r="G1" s="275"/>
    </row>
    <row r="2" spans="1:8" ht="13.5">
      <c r="A2" s="279" t="s">
        <v>224</v>
      </c>
      <c r="B2" s="279"/>
      <c r="C2" s="279"/>
      <c r="D2" s="279"/>
      <c r="E2" s="279"/>
      <c r="F2" s="279"/>
      <c r="G2" s="279"/>
      <c r="H2" s="279"/>
    </row>
    <row r="3" spans="1:8" ht="12" thickBot="1">
      <c r="A3" s="7"/>
      <c r="B3" s="7"/>
      <c r="C3" s="280"/>
      <c r="D3" s="280"/>
      <c r="E3" s="280"/>
      <c r="F3" s="280"/>
      <c r="G3" s="280"/>
      <c r="H3" s="280"/>
    </row>
    <row r="4" spans="1:8" ht="12.75" customHeight="1">
      <c r="A4" s="87" t="s">
        <v>41</v>
      </c>
      <c r="B4" s="282" t="s">
        <v>177</v>
      </c>
      <c r="C4" s="270" t="s">
        <v>178</v>
      </c>
      <c r="D4" s="277"/>
      <c r="E4" s="270" t="s">
        <v>179</v>
      </c>
      <c r="F4" s="277"/>
      <c r="G4" s="270" t="s">
        <v>1</v>
      </c>
      <c r="H4" s="281"/>
    </row>
    <row r="5" spans="1:8" ht="13.5" thickBot="1">
      <c r="A5" s="107" t="s">
        <v>42</v>
      </c>
      <c r="B5" s="283"/>
      <c r="C5" s="89" t="s">
        <v>39</v>
      </c>
      <c r="D5" s="112" t="s">
        <v>40</v>
      </c>
      <c r="E5" s="89" t="s">
        <v>39</v>
      </c>
      <c r="F5" s="112" t="s">
        <v>40</v>
      </c>
      <c r="G5" s="89" t="s">
        <v>39</v>
      </c>
      <c r="H5" s="113" t="s">
        <v>40</v>
      </c>
    </row>
    <row r="6" spans="1:8" ht="13.5" thickBot="1">
      <c r="A6" s="108" t="s">
        <v>1</v>
      </c>
      <c r="B6" s="59" t="s">
        <v>1</v>
      </c>
      <c r="C6" s="55">
        <v>129920</v>
      </c>
      <c r="D6" s="56">
        <f>C6/G6</f>
        <v>0.8581581832833534</v>
      </c>
      <c r="E6" s="55">
        <v>21474</v>
      </c>
      <c r="F6" s="56">
        <f>E6/G6</f>
        <v>0.14184181671664664</v>
      </c>
      <c r="G6" s="55">
        <v>151394</v>
      </c>
      <c r="H6" s="60">
        <v>1</v>
      </c>
    </row>
    <row r="7" spans="1:8" ht="12.75">
      <c r="A7" s="109" t="s">
        <v>33</v>
      </c>
      <c r="B7" s="8" t="s">
        <v>14</v>
      </c>
      <c r="C7" s="9">
        <v>39393</v>
      </c>
      <c r="D7" s="10">
        <v>0.8399897648037188</v>
      </c>
      <c r="E7" s="9">
        <v>7504</v>
      </c>
      <c r="F7" s="10">
        <v>0.16001023519628121</v>
      </c>
      <c r="G7" s="9">
        <v>46897</v>
      </c>
      <c r="H7" s="39">
        <v>0.30976789040516794</v>
      </c>
    </row>
    <row r="8" spans="1:8" ht="12.75">
      <c r="A8" s="110" t="s">
        <v>20</v>
      </c>
      <c r="B8" s="12" t="s">
        <v>3</v>
      </c>
      <c r="C8" s="13">
        <v>14145</v>
      </c>
      <c r="D8" s="10">
        <v>0.8893429739075762</v>
      </c>
      <c r="E8" s="13">
        <v>1760</v>
      </c>
      <c r="F8" s="10">
        <v>0.11065702609242377</v>
      </c>
      <c r="G8" s="13">
        <v>15905</v>
      </c>
      <c r="H8" s="39">
        <v>0.10505700358006262</v>
      </c>
    </row>
    <row r="9" spans="1:8" ht="12.75">
      <c r="A9" s="110" t="s">
        <v>29</v>
      </c>
      <c r="B9" s="12" t="s">
        <v>10</v>
      </c>
      <c r="C9" s="13">
        <v>12261</v>
      </c>
      <c r="D9" s="10">
        <v>0.8287819386237664</v>
      </c>
      <c r="E9" s="13">
        <v>2533</v>
      </c>
      <c r="F9" s="10">
        <v>0.1712180613762336</v>
      </c>
      <c r="G9" s="13">
        <v>14794</v>
      </c>
      <c r="H9" s="39">
        <v>0.09771853574117864</v>
      </c>
    </row>
    <row r="10" spans="1:8" ht="12.75">
      <c r="A10" s="110" t="s">
        <v>32</v>
      </c>
      <c r="B10" s="12" t="s">
        <v>13</v>
      </c>
      <c r="C10" s="13">
        <v>11051</v>
      </c>
      <c r="D10" s="10">
        <v>0.8711177676178464</v>
      </c>
      <c r="E10" s="13">
        <v>1635</v>
      </c>
      <c r="F10" s="10">
        <v>0.12888223238215354</v>
      </c>
      <c r="G10" s="13">
        <v>12686</v>
      </c>
      <c r="H10" s="39">
        <v>0.08379460216389024</v>
      </c>
    </row>
    <row r="11" spans="1:8" ht="12.75">
      <c r="A11" s="110" t="s">
        <v>28</v>
      </c>
      <c r="B11" s="12" t="s">
        <v>9</v>
      </c>
      <c r="C11" s="13">
        <v>7988</v>
      </c>
      <c r="D11" s="10">
        <v>0.8719572099115817</v>
      </c>
      <c r="E11" s="13">
        <v>1172</v>
      </c>
      <c r="F11" s="10">
        <v>0.12793363169959612</v>
      </c>
      <c r="G11" s="13">
        <v>9161</v>
      </c>
      <c r="H11" s="39">
        <v>0.06051098458327279</v>
      </c>
    </row>
    <row r="12" spans="1:8" ht="12.75">
      <c r="A12" s="110" t="s">
        <v>38</v>
      </c>
      <c r="B12" s="12" t="s">
        <v>18</v>
      </c>
      <c r="C12" s="13">
        <v>7308</v>
      </c>
      <c r="D12" s="10">
        <v>0.8514505417686123</v>
      </c>
      <c r="E12" s="12">
        <v>1275</v>
      </c>
      <c r="F12" s="10">
        <v>0.14854945823138763</v>
      </c>
      <c r="G12" s="13">
        <v>8583</v>
      </c>
      <c r="H12" s="39">
        <v>0.056693131828209835</v>
      </c>
    </row>
    <row r="13" spans="1:8" ht="12.75">
      <c r="A13" s="110" t="s">
        <v>31</v>
      </c>
      <c r="B13" s="12" t="s">
        <v>12</v>
      </c>
      <c r="C13" s="13">
        <v>5873</v>
      </c>
      <c r="D13" s="10">
        <v>0.8955474229948155</v>
      </c>
      <c r="E13" s="12">
        <v>685</v>
      </c>
      <c r="F13" s="10">
        <v>0.10445257700518451</v>
      </c>
      <c r="G13" s="13">
        <v>6558</v>
      </c>
      <c r="H13" s="39">
        <v>0.04331743662232321</v>
      </c>
    </row>
    <row r="14" spans="1:8" ht="12.75">
      <c r="A14" s="110" t="s">
        <v>36</v>
      </c>
      <c r="B14" s="12" t="s">
        <v>193</v>
      </c>
      <c r="C14" s="13">
        <v>5741</v>
      </c>
      <c r="D14" s="10">
        <v>0.8760872882649169</v>
      </c>
      <c r="E14" s="12">
        <v>812</v>
      </c>
      <c r="F14" s="10">
        <v>0.12391271173508317</v>
      </c>
      <c r="G14" s="13">
        <v>6553</v>
      </c>
      <c r="H14" s="39">
        <v>0.04328441021440744</v>
      </c>
    </row>
    <row r="15" spans="1:8" ht="12.75">
      <c r="A15" s="110" t="s">
        <v>37</v>
      </c>
      <c r="B15" s="12" t="s">
        <v>17</v>
      </c>
      <c r="C15" s="13">
        <v>4389</v>
      </c>
      <c r="D15" s="10">
        <v>0.8259315016936395</v>
      </c>
      <c r="E15" s="12">
        <v>925</v>
      </c>
      <c r="F15" s="10">
        <v>0.17406849830636056</v>
      </c>
      <c r="G15" s="13">
        <v>5314</v>
      </c>
      <c r="H15" s="39">
        <v>0.03510046633287977</v>
      </c>
    </row>
    <row r="16" spans="1:8" ht="12.75">
      <c r="A16" s="110" t="s">
        <v>27</v>
      </c>
      <c r="B16" s="12" t="s">
        <v>8</v>
      </c>
      <c r="C16" s="13">
        <v>4579</v>
      </c>
      <c r="D16" s="10">
        <v>0.8687156137355341</v>
      </c>
      <c r="E16" s="12">
        <v>692</v>
      </c>
      <c r="F16" s="10">
        <v>0.13128438626446595</v>
      </c>
      <c r="G16" s="13">
        <v>5271</v>
      </c>
      <c r="H16" s="39">
        <v>0.03481643922480415</v>
      </c>
    </row>
    <row r="17" spans="1:8" ht="12.75">
      <c r="A17" s="110" t="s">
        <v>19</v>
      </c>
      <c r="B17" s="12" t="s">
        <v>2</v>
      </c>
      <c r="C17" s="13">
        <v>3868</v>
      </c>
      <c r="D17" s="10">
        <v>0.8296868296868297</v>
      </c>
      <c r="E17" s="12">
        <v>794</v>
      </c>
      <c r="F17" s="10">
        <v>0.1703131703131703</v>
      </c>
      <c r="G17" s="13">
        <v>4662</v>
      </c>
      <c r="H17" s="39">
        <v>0.030793822740663435</v>
      </c>
    </row>
    <row r="18" spans="1:8" ht="12.75">
      <c r="A18" s="110" t="s">
        <v>24</v>
      </c>
      <c r="B18" s="12" t="s">
        <v>6</v>
      </c>
      <c r="C18" s="13">
        <v>2565</v>
      </c>
      <c r="D18" s="10">
        <v>0.9160714285714285</v>
      </c>
      <c r="E18" s="12">
        <v>235</v>
      </c>
      <c r="F18" s="10">
        <v>0.08392857142857142</v>
      </c>
      <c r="G18" s="13">
        <v>2800</v>
      </c>
      <c r="H18" s="39">
        <v>0.01849478843283089</v>
      </c>
    </row>
    <row r="19" spans="1:8" ht="12.75">
      <c r="A19" s="110" t="s">
        <v>25</v>
      </c>
      <c r="B19" s="12" t="s">
        <v>7</v>
      </c>
      <c r="C19" s="13">
        <v>2466</v>
      </c>
      <c r="D19" s="10">
        <v>0.9191203876257921</v>
      </c>
      <c r="E19" s="12">
        <v>217</v>
      </c>
      <c r="F19" s="10">
        <v>0.08087961237420797</v>
      </c>
      <c r="G19" s="13">
        <v>2683</v>
      </c>
      <c r="H19" s="39">
        <v>0.017721970487601886</v>
      </c>
    </row>
    <row r="20" spans="1:8" ht="12.75">
      <c r="A20" s="110" t="s">
        <v>34</v>
      </c>
      <c r="B20" s="12" t="s">
        <v>15</v>
      </c>
      <c r="C20" s="13">
        <v>2030</v>
      </c>
      <c r="D20" s="10">
        <v>0.8701243034719246</v>
      </c>
      <c r="E20" s="12">
        <v>303</v>
      </c>
      <c r="F20" s="10">
        <v>0.12987569652807543</v>
      </c>
      <c r="G20" s="13">
        <v>2333</v>
      </c>
      <c r="H20" s="39">
        <v>0.015410121933498024</v>
      </c>
    </row>
    <row r="21" spans="1:8" ht="12.75">
      <c r="A21" s="110" t="s">
        <v>22</v>
      </c>
      <c r="B21" s="12" t="s">
        <v>4</v>
      </c>
      <c r="C21" s="13">
        <v>1386</v>
      </c>
      <c r="D21" s="10">
        <v>0.8571428571428571</v>
      </c>
      <c r="E21" s="12">
        <v>231</v>
      </c>
      <c r="F21" s="10">
        <v>0.14285714285714285</v>
      </c>
      <c r="G21" s="13">
        <v>1617</v>
      </c>
      <c r="H21" s="39">
        <v>0.01068074031995984</v>
      </c>
    </row>
    <row r="22" spans="1:8" ht="12.75">
      <c r="A22" s="110" t="s">
        <v>23</v>
      </c>
      <c r="B22" s="12" t="s">
        <v>5</v>
      </c>
      <c r="C22" s="13">
        <v>1434</v>
      </c>
      <c r="D22" s="10">
        <v>0.8868274582560297</v>
      </c>
      <c r="E22" s="12">
        <v>183</v>
      </c>
      <c r="F22" s="10">
        <v>0.11317254174397032</v>
      </c>
      <c r="G22" s="13">
        <v>1617</v>
      </c>
      <c r="H22" s="39">
        <v>0.01068074031995984</v>
      </c>
    </row>
    <row r="23" spans="1:8" ht="12.75">
      <c r="A23" s="110" t="s">
        <v>30</v>
      </c>
      <c r="B23" s="12" t="s">
        <v>11</v>
      </c>
      <c r="C23" s="13">
        <v>1200</v>
      </c>
      <c r="D23" s="10">
        <v>0.89086859688196</v>
      </c>
      <c r="E23" s="12">
        <v>147</v>
      </c>
      <c r="F23" s="10">
        <v>0.1091314031180401</v>
      </c>
      <c r="G23" s="13">
        <v>1347</v>
      </c>
      <c r="H23" s="39">
        <v>0.00889731429250829</v>
      </c>
    </row>
    <row r="24" spans="1:8" ht="12.75">
      <c r="A24" s="110" t="s">
        <v>35</v>
      </c>
      <c r="B24" s="12" t="s">
        <v>16</v>
      </c>
      <c r="C24" s="13">
        <v>1077</v>
      </c>
      <c r="D24" s="10">
        <v>0.8297380585516179</v>
      </c>
      <c r="E24" s="12">
        <v>221</v>
      </c>
      <c r="F24" s="10">
        <v>0.17026194144838214</v>
      </c>
      <c r="G24" s="13">
        <v>1298</v>
      </c>
      <c r="H24" s="39">
        <v>0.00857365549493375</v>
      </c>
    </row>
    <row r="25" spans="1:8" ht="12.75">
      <c r="A25" s="110" t="s">
        <v>26</v>
      </c>
      <c r="B25" s="12" t="s">
        <v>222</v>
      </c>
      <c r="C25" s="12">
        <v>795</v>
      </c>
      <c r="D25" s="10">
        <v>0.912743972445465</v>
      </c>
      <c r="E25" s="12">
        <v>76</v>
      </c>
      <c r="F25" s="10">
        <v>0.08725602755453502</v>
      </c>
      <c r="G25" s="12">
        <v>871</v>
      </c>
      <c r="H25" s="39">
        <v>0.005753200258927038</v>
      </c>
    </row>
    <row r="26" spans="1:8" ht="13.5" thickBot="1">
      <c r="A26" s="111" t="s">
        <v>21</v>
      </c>
      <c r="B26" s="17" t="s">
        <v>223</v>
      </c>
      <c r="C26" s="17">
        <v>371</v>
      </c>
      <c r="D26" s="40">
        <v>0.8337078651685393</v>
      </c>
      <c r="E26" s="17">
        <v>74</v>
      </c>
      <c r="F26" s="40">
        <v>0.1662921348314607</v>
      </c>
      <c r="G26" s="17">
        <v>445</v>
      </c>
      <c r="H26" s="41">
        <v>0.002939350304503481</v>
      </c>
    </row>
    <row r="27" ht="11.25">
      <c r="A27" s="6" t="s">
        <v>221</v>
      </c>
    </row>
    <row r="28" ht="11.25">
      <c r="A28" s="6" t="s">
        <v>215</v>
      </c>
    </row>
    <row r="29" ht="11.25">
      <c r="A29" s="6" t="s">
        <v>216</v>
      </c>
    </row>
    <row r="30" spans="1:7" ht="12.75">
      <c r="A30" s="275" t="s">
        <v>211</v>
      </c>
      <c r="B30" s="275"/>
      <c r="C30" s="275"/>
      <c r="D30" s="275"/>
      <c r="E30" s="275"/>
      <c r="F30" s="275"/>
      <c r="G30" s="275"/>
    </row>
  </sheetData>
  <mergeCells count="8">
    <mergeCell ref="A30:G30"/>
    <mergeCell ref="A1:G1"/>
    <mergeCell ref="A2:H2"/>
    <mergeCell ref="C3:H3"/>
    <mergeCell ref="C4:D4"/>
    <mergeCell ref="E4:F4"/>
    <mergeCell ref="G4:H4"/>
    <mergeCell ref="B4:B5"/>
  </mergeCells>
  <hyperlinks>
    <hyperlink ref="A30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9.8515625" style="6" customWidth="1"/>
    <col min="2" max="2" width="75.8515625" style="6" customWidth="1"/>
    <col min="3" max="7" width="9.7109375" style="6" customWidth="1"/>
    <col min="8" max="8" width="6.8515625" style="6" customWidth="1"/>
    <col min="9" max="16384" width="11.421875" style="6" customWidth="1"/>
  </cols>
  <sheetData>
    <row r="1" spans="1:7" ht="12.75">
      <c r="A1" s="275" t="s">
        <v>211</v>
      </c>
      <c r="B1" s="275"/>
      <c r="C1" s="275"/>
      <c r="D1" s="275"/>
      <c r="E1" s="275"/>
      <c r="F1" s="275"/>
      <c r="G1" s="275"/>
    </row>
    <row r="2" spans="1:9" ht="12.75" customHeight="1">
      <c r="A2" s="284" t="s">
        <v>225</v>
      </c>
      <c r="B2" s="284"/>
      <c r="C2" s="284"/>
      <c r="D2" s="284"/>
      <c r="E2" s="284"/>
      <c r="F2" s="284"/>
      <c r="G2" s="284"/>
      <c r="H2" s="284"/>
      <c r="I2" s="7"/>
    </row>
    <row r="3" spans="1:8" ht="12" thickBot="1">
      <c r="A3" s="43"/>
      <c r="B3" s="43"/>
      <c r="C3" s="285"/>
      <c r="D3" s="285"/>
      <c r="E3" s="285"/>
      <c r="F3" s="285"/>
      <c r="G3" s="285"/>
      <c r="H3" s="285"/>
    </row>
    <row r="4" spans="1:8" ht="12.75" customHeight="1">
      <c r="A4" s="118" t="s">
        <v>41</v>
      </c>
      <c r="B4" s="289" t="s">
        <v>177</v>
      </c>
      <c r="C4" s="286" t="s">
        <v>178</v>
      </c>
      <c r="D4" s="287"/>
      <c r="E4" s="286" t="s">
        <v>179</v>
      </c>
      <c r="F4" s="287"/>
      <c r="G4" s="286" t="s">
        <v>1</v>
      </c>
      <c r="H4" s="288"/>
    </row>
    <row r="5" spans="1:8" ht="12.75">
      <c r="A5" s="92" t="s">
        <v>42</v>
      </c>
      <c r="B5" s="290"/>
      <c r="C5" s="57" t="s">
        <v>39</v>
      </c>
      <c r="D5" s="57" t="s">
        <v>40</v>
      </c>
      <c r="E5" s="57" t="s">
        <v>39</v>
      </c>
      <c r="F5" s="57" t="s">
        <v>40</v>
      </c>
      <c r="G5" s="57" t="s">
        <v>39</v>
      </c>
      <c r="H5" s="58" t="s">
        <v>40</v>
      </c>
    </row>
    <row r="6" spans="1:8" ht="12.75">
      <c r="A6" s="92" t="s">
        <v>1</v>
      </c>
      <c r="B6" s="67" t="s">
        <v>1</v>
      </c>
      <c r="C6" s="68">
        <v>78592</v>
      </c>
      <c r="D6" s="156">
        <f>C6/G6</f>
        <v>0.8616788001052539</v>
      </c>
      <c r="E6" s="68">
        <v>12197</v>
      </c>
      <c r="F6" s="156">
        <v>0.14</v>
      </c>
      <c r="G6" s="68">
        <v>91208</v>
      </c>
      <c r="H6" s="115">
        <v>1</v>
      </c>
    </row>
    <row r="7" spans="1:8" ht="12.75">
      <c r="A7" s="97" t="s">
        <v>29</v>
      </c>
      <c r="B7" s="12" t="s">
        <v>10</v>
      </c>
      <c r="C7" s="13">
        <v>11814</v>
      </c>
      <c r="D7" s="38">
        <v>0.8158839779005524</v>
      </c>
      <c r="E7" s="13">
        <v>2666</v>
      </c>
      <c r="F7" s="38">
        <v>0.18411602209944752</v>
      </c>
      <c r="G7" s="13">
        <v>14480</v>
      </c>
      <c r="H7" s="36">
        <v>0.15875800368388737</v>
      </c>
    </row>
    <row r="8" spans="1:8" ht="12.75">
      <c r="A8" s="97" t="s">
        <v>28</v>
      </c>
      <c r="B8" s="12" t="s">
        <v>9</v>
      </c>
      <c r="C8" s="13">
        <v>9387</v>
      </c>
      <c r="D8" s="38">
        <v>0.8660393025186826</v>
      </c>
      <c r="E8" s="13">
        <v>1451</v>
      </c>
      <c r="F8" s="38">
        <v>0.1338684380477904</v>
      </c>
      <c r="G8" s="13">
        <v>10839</v>
      </c>
      <c r="H8" s="36">
        <v>0.11883825980177178</v>
      </c>
    </row>
    <row r="9" spans="1:8" ht="12.75">
      <c r="A9" s="97" t="s">
        <v>32</v>
      </c>
      <c r="B9" s="12" t="s">
        <v>13</v>
      </c>
      <c r="C9" s="13">
        <v>8680</v>
      </c>
      <c r="D9" s="38">
        <v>0.8900738310090238</v>
      </c>
      <c r="E9" s="12">
        <v>1072</v>
      </c>
      <c r="F9" s="38">
        <v>0.10992616899097621</v>
      </c>
      <c r="G9" s="13">
        <v>9752</v>
      </c>
      <c r="H9" s="36">
        <v>0.10692044557494956</v>
      </c>
    </row>
    <row r="10" spans="1:8" ht="12.75">
      <c r="A10" s="97" t="s">
        <v>20</v>
      </c>
      <c r="B10" s="12" t="s">
        <v>3</v>
      </c>
      <c r="C10" s="13">
        <v>7655</v>
      </c>
      <c r="D10" s="38">
        <v>0.8975260874662915</v>
      </c>
      <c r="E10" s="12">
        <v>874</v>
      </c>
      <c r="F10" s="38">
        <v>0.10247391253370852</v>
      </c>
      <c r="G10" s="13">
        <v>8529</v>
      </c>
      <c r="H10" s="36">
        <v>0.09351153407595825</v>
      </c>
    </row>
    <row r="11" spans="1:8" ht="12.75">
      <c r="A11" s="97" t="s">
        <v>37</v>
      </c>
      <c r="B11" s="12" t="s">
        <v>226</v>
      </c>
      <c r="C11" s="13">
        <v>6256</v>
      </c>
      <c r="D11" s="38">
        <v>0.8153264694382901</v>
      </c>
      <c r="E11" s="13">
        <v>1417</v>
      </c>
      <c r="F11" s="38">
        <v>0.1846735305617099</v>
      </c>
      <c r="G11" s="13">
        <v>7673</v>
      </c>
      <c r="H11" s="36">
        <v>0.08412639242171739</v>
      </c>
    </row>
    <row r="12" spans="1:8" ht="12.75">
      <c r="A12" s="97" t="s">
        <v>27</v>
      </c>
      <c r="B12" s="12" t="s">
        <v>8</v>
      </c>
      <c r="C12" s="13">
        <v>5798</v>
      </c>
      <c r="D12" s="38">
        <v>0.8561724748966332</v>
      </c>
      <c r="E12" s="12">
        <v>974</v>
      </c>
      <c r="F12" s="38">
        <v>0.1438275251033668</v>
      </c>
      <c r="G12" s="13">
        <v>6772</v>
      </c>
      <c r="H12" s="36">
        <v>0.07424787299359706</v>
      </c>
    </row>
    <row r="13" spans="1:8" ht="12.75">
      <c r="A13" s="97" t="s">
        <v>31</v>
      </c>
      <c r="B13" s="12" t="s">
        <v>12</v>
      </c>
      <c r="C13" s="13">
        <v>6051</v>
      </c>
      <c r="D13" s="38">
        <v>0.8956483126110124</v>
      </c>
      <c r="E13" s="12">
        <v>705</v>
      </c>
      <c r="F13" s="38">
        <v>0.10435168738898756</v>
      </c>
      <c r="G13" s="13">
        <v>6756</v>
      </c>
      <c r="H13" s="36">
        <v>0.07407244978510658</v>
      </c>
    </row>
    <row r="14" spans="1:8" ht="12.75">
      <c r="A14" s="97" t="s">
        <v>36</v>
      </c>
      <c r="B14" s="12" t="s">
        <v>175</v>
      </c>
      <c r="C14" s="13">
        <v>4442</v>
      </c>
      <c r="D14" s="38">
        <v>0.8697865674564323</v>
      </c>
      <c r="E14" s="12">
        <v>665</v>
      </c>
      <c r="F14" s="38">
        <v>0.13021343254356765</v>
      </c>
      <c r="G14" s="13">
        <v>5107</v>
      </c>
      <c r="H14" s="36">
        <v>0.05599289536005614</v>
      </c>
    </row>
    <row r="15" spans="1:8" ht="12.75">
      <c r="A15" s="97" t="s">
        <v>19</v>
      </c>
      <c r="B15" s="12" t="s">
        <v>2</v>
      </c>
      <c r="C15" s="13">
        <v>2748</v>
      </c>
      <c r="D15" s="38">
        <v>0.8674242424242424</v>
      </c>
      <c r="E15" s="12">
        <v>420</v>
      </c>
      <c r="F15" s="38">
        <v>0.13257575757575757</v>
      </c>
      <c r="G15" s="13">
        <v>3168</v>
      </c>
      <c r="H15" s="36">
        <v>0.03473379528111569</v>
      </c>
    </row>
    <row r="16" spans="1:8" ht="12.75">
      <c r="A16" s="97" t="s">
        <v>38</v>
      </c>
      <c r="B16" s="12" t="s">
        <v>18</v>
      </c>
      <c r="C16" s="13">
        <v>2774</v>
      </c>
      <c r="D16" s="38">
        <v>0.8792393026941363</v>
      </c>
      <c r="E16" s="12">
        <v>381</v>
      </c>
      <c r="F16" s="38">
        <v>0.12076069730586371</v>
      </c>
      <c r="G16" s="13">
        <v>3155</v>
      </c>
      <c r="H16" s="36">
        <v>0.03459126392421717</v>
      </c>
    </row>
    <row r="17" spans="1:8" ht="12.75">
      <c r="A17" s="97" t="s">
        <v>25</v>
      </c>
      <c r="B17" s="12" t="s">
        <v>7</v>
      </c>
      <c r="C17" s="13">
        <v>2293</v>
      </c>
      <c r="D17" s="38">
        <v>0.9120922832140016</v>
      </c>
      <c r="E17" s="12">
        <v>221</v>
      </c>
      <c r="F17" s="38">
        <v>0.0879077167859984</v>
      </c>
      <c r="G17" s="13">
        <v>2514</v>
      </c>
      <c r="H17" s="36">
        <v>0.027563371634067187</v>
      </c>
    </row>
    <row r="18" spans="1:8" ht="12.75">
      <c r="A18" s="97" t="s">
        <v>34</v>
      </c>
      <c r="B18" s="12" t="s">
        <v>15</v>
      </c>
      <c r="C18" s="13">
        <v>2116</v>
      </c>
      <c r="D18" s="38">
        <v>0.8846153846153846</v>
      </c>
      <c r="E18" s="12">
        <v>276</v>
      </c>
      <c r="F18" s="38">
        <v>0.11538461538461539</v>
      </c>
      <c r="G18" s="13">
        <v>2392</v>
      </c>
      <c r="H18" s="36">
        <v>0.026225769669327253</v>
      </c>
    </row>
    <row r="19" spans="1:8" ht="12.75">
      <c r="A19" s="97" t="s">
        <v>24</v>
      </c>
      <c r="B19" s="12" t="s">
        <v>6</v>
      </c>
      <c r="C19" s="13">
        <v>1989</v>
      </c>
      <c r="D19" s="38">
        <v>0.902859736722651</v>
      </c>
      <c r="E19" s="12">
        <v>214</v>
      </c>
      <c r="F19" s="38">
        <v>0.09714026327734906</v>
      </c>
      <c r="G19" s="13">
        <v>2203</v>
      </c>
      <c r="H19" s="36">
        <v>0.024153583019033417</v>
      </c>
    </row>
    <row r="20" spans="1:8" ht="12.75">
      <c r="A20" s="97" t="s">
        <v>30</v>
      </c>
      <c r="B20" s="12" t="s">
        <v>11</v>
      </c>
      <c r="C20" s="13">
        <v>1301</v>
      </c>
      <c r="D20" s="38">
        <v>0.8713998660415271</v>
      </c>
      <c r="E20" s="12">
        <v>192</v>
      </c>
      <c r="F20" s="38">
        <v>0.12860013395847286</v>
      </c>
      <c r="G20" s="13">
        <v>1493</v>
      </c>
      <c r="H20" s="36">
        <v>0.016369178142268223</v>
      </c>
    </row>
    <row r="21" spans="1:8" ht="12.75">
      <c r="A21" s="97" t="s">
        <v>35</v>
      </c>
      <c r="B21" s="12" t="s">
        <v>16</v>
      </c>
      <c r="C21" s="13">
        <v>1096</v>
      </c>
      <c r="D21" s="38">
        <v>0.8542478565861262</v>
      </c>
      <c r="E21" s="12">
        <v>187</v>
      </c>
      <c r="F21" s="38">
        <v>0.14575214341387374</v>
      </c>
      <c r="G21" s="13">
        <v>1283</v>
      </c>
      <c r="H21" s="36">
        <v>0.014066748530830628</v>
      </c>
    </row>
    <row r="22" spans="1:8" ht="12.75">
      <c r="A22" s="97" t="s">
        <v>22</v>
      </c>
      <c r="B22" s="12" t="s">
        <v>4</v>
      </c>
      <c r="C22" s="13">
        <v>1061</v>
      </c>
      <c r="D22" s="38">
        <v>0.8563357546408394</v>
      </c>
      <c r="E22" s="12">
        <v>178</v>
      </c>
      <c r="F22" s="38">
        <v>0.14366424535916061</v>
      </c>
      <c r="G22" s="13">
        <v>1239</v>
      </c>
      <c r="H22" s="36">
        <v>0.0135843347074818</v>
      </c>
    </row>
    <row r="23" spans="1:8" ht="12.75">
      <c r="A23" s="97" t="s">
        <v>23</v>
      </c>
      <c r="B23" s="12" t="s">
        <v>5</v>
      </c>
      <c r="C23" s="12">
        <v>815</v>
      </c>
      <c r="D23" s="38">
        <v>0.8916849015317286</v>
      </c>
      <c r="E23" s="12">
        <v>99</v>
      </c>
      <c r="F23" s="38">
        <v>0.10831509846827134</v>
      </c>
      <c r="G23" s="12">
        <v>914</v>
      </c>
      <c r="H23" s="36">
        <v>0.010021050785018857</v>
      </c>
    </row>
    <row r="24" spans="1:8" ht="12.75">
      <c r="A24" s="97" t="s">
        <v>26</v>
      </c>
      <c r="B24" s="12" t="s">
        <v>222</v>
      </c>
      <c r="C24" s="12">
        <v>782</v>
      </c>
      <c r="D24" s="38">
        <v>0.9019607843137255</v>
      </c>
      <c r="E24" s="12">
        <v>85</v>
      </c>
      <c r="F24" s="38">
        <v>0.09803921568627451</v>
      </c>
      <c r="G24" s="12">
        <v>867</v>
      </c>
      <c r="H24" s="36">
        <v>0.009505745110078064</v>
      </c>
    </row>
    <row r="25" spans="1:8" ht="12.75">
      <c r="A25" s="97" t="s">
        <v>21</v>
      </c>
      <c r="B25" s="12" t="s">
        <v>176</v>
      </c>
      <c r="C25" s="12">
        <v>310</v>
      </c>
      <c r="D25" s="38">
        <v>0.8806818181818182</v>
      </c>
      <c r="E25" s="12">
        <v>42</v>
      </c>
      <c r="F25" s="38">
        <v>0.11931818181818182</v>
      </c>
      <c r="G25" s="12">
        <v>352</v>
      </c>
      <c r="H25" s="36">
        <v>0.0038593105867906325</v>
      </c>
    </row>
    <row r="26" spans="1:8" ht="13.5" thickBot="1">
      <c r="A26" s="102"/>
      <c r="B26" s="17" t="s">
        <v>212</v>
      </c>
      <c r="C26" s="17"/>
      <c r="D26" s="17"/>
      <c r="E26" s="17"/>
      <c r="F26" s="116"/>
      <c r="G26" s="19">
        <v>418</v>
      </c>
      <c r="H26" s="117">
        <v>0.004582931321813876</v>
      </c>
    </row>
    <row r="27" ht="11.25">
      <c r="A27" s="6" t="s">
        <v>221</v>
      </c>
    </row>
    <row r="28" ht="11.25">
      <c r="A28" s="6" t="s">
        <v>215</v>
      </c>
    </row>
    <row r="29" ht="11.25">
      <c r="A29" s="6" t="s">
        <v>216</v>
      </c>
    </row>
    <row r="30" spans="1:8" ht="12.75">
      <c r="A30" s="275" t="s">
        <v>211</v>
      </c>
      <c r="B30" s="275"/>
      <c r="C30" s="275"/>
      <c r="D30" s="275"/>
      <c r="E30" s="275"/>
      <c r="F30" s="275"/>
      <c r="G30" s="275"/>
      <c r="H30" s="275"/>
    </row>
  </sheetData>
  <mergeCells count="8">
    <mergeCell ref="A30:H30"/>
    <mergeCell ref="A1:G1"/>
    <mergeCell ref="A2:H2"/>
    <mergeCell ref="C3:H3"/>
    <mergeCell ref="E4:F4"/>
    <mergeCell ref="G4:H4"/>
    <mergeCell ref="B4:B5"/>
    <mergeCell ref="C4:D4"/>
  </mergeCells>
  <hyperlinks>
    <hyperlink ref="A30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75" zoomScaleNormal="75" workbookViewId="0" topLeftCell="A6">
      <selection activeCell="A33" sqref="A33"/>
    </sheetView>
  </sheetViews>
  <sheetFormatPr defaultColWidth="9.140625" defaultRowHeight="12.75"/>
  <cols>
    <col min="1" max="1" width="9.8515625" style="6" customWidth="1"/>
    <col min="2" max="2" width="70.421875" style="6" customWidth="1"/>
    <col min="3" max="6" width="6.28125" style="6" customWidth="1"/>
    <col min="7" max="7" width="7.421875" style="6" customWidth="1"/>
    <col min="8" max="8" width="6.28125" style="6" customWidth="1"/>
    <col min="9" max="9" width="7.421875" style="6" customWidth="1"/>
    <col min="10" max="10" width="6.28125" style="6" customWidth="1"/>
    <col min="11" max="11" width="7.421875" style="6" customWidth="1"/>
    <col min="12" max="14" width="6.28125" style="6" customWidth="1"/>
    <col min="15" max="15" width="8.57421875" style="6" customWidth="1"/>
    <col min="16" max="16" width="6.28125" style="6" customWidth="1"/>
    <col min="17" max="16384" width="11.421875" style="6" customWidth="1"/>
  </cols>
  <sheetData>
    <row r="1" spans="1:16" ht="12.75">
      <c r="A1" s="275" t="s">
        <v>211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2.75" customHeight="1">
      <c r="A2" s="284" t="s">
        <v>200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2.75" customHeight="1">
      <c r="A3" s="284" t="s">
        <v>227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2" thickBot="1">
      <c r="A4" s="7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3.5" customHeight="1" thickBot="1">
      <c r="A5" s="295" t="s">
        <v>41</v>
      </c>
      <c r="B5" s="289" t="s">
        <v>177</v>
      </c>
      <c r="C5" s="297" t="s">
        <v>0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</row>
    <row r="6" spans="1:16" ht="12.75" customHeight="1">
      <c r="A6" s="296"/>
      <c r="B6" s="290"/>
      <c r="C6" s="293" t="s">
        <v>180</v>
      </c>
      <c r="D6" s="293"/>
      <c r="E6" s="291" t="s">
        <v>47</v>
      </c>
      <c r="F6" s="291"/>
      <c r="G6" s="292" t="s">
        <v>48</v>
      </c>
      <c r="H6" s="292"/>
      <c r="I6" s="293" t="s">
        <v>44</v>
      </c>
      <c r="J6" s="293"/>
      <c r="K6" s="293" t="s">
        <v>45</v>
      </c>
      <c r="L6" s="293"/>
      <c r="M6" s="293" t="s">
        <v>46</v>
      </c>
      <c r="N6" s="293"/>
      <c r="O6" s="286" t="s">
        <v>1</v>
      </c>
      <c r="P6" s="288"/>
    </row>
    <row r="7" spans="1:16" ht="13.5" customHeight="1" thickBot="1">
      <c r="A7" s="107" t="s">
        <v>42</v>
      </c>
      <c r="B7" s="294"/>
      <c r="C7" s="57"/>
      <c r="D7" s="57" t="s">
        <v>40</v>
      </c>
      <c r="E7" s="57"/>
      <c r="F7" s="57" t="s">
        <v>40</v>
      </c>
      <c r="G7" s="57"/>
      <c r="H7" s="57" t="s">
        <v>40</v>
      </c>
      <c r="I7" s="57"/>
      <c r="J7" s="57" t="s">
        <v>40</v>
      </c>
      <c r="K7" s="57"/>
      <c r="L7" s="57" t="s">
        <v>40</v>
      </c>
      <c r="M7" s="57"/>
      <c r="N7" s="57" t="s">
        <v>40</v>
      </c>
      <c r="O7" s="57"/>
      <c r="P7" s="58" t="s">
        <v>40</v>
      </c>
    </row>
    <row r="8" spans="1:16" ht="13.5" thickBot="1">
      <c r="A8" s="92" t="s">
        <v>1</v>
      </c>
      <c r="B8" s="54" t="s">
        <v>1</v>
      </c>
      <c r="C8" s="62">
        <v>5657</v>
      </c>
      <c r="D8" s="63">
        <v>1</v>
      </c>
      <c r="E8" s="62">
        <v>6840</v>
      </c>
      <c r="F8" s="63">
        <v>1</v>
      </c>
      <c r="G8" s="62">
        <v>9125</v>
      </c>
      <c r="H8" s="63">
        <v>1</v>
      </c>
      <c r="I8" s="62">
        <v>93725</v>
      </c>
      <c r="J8" s="63">
        <v>1</v>
      </c>
      <c r="K8" s="62">
        <v>28926</v>
      </c>
      <c r="L8" s="63">
        <v>1</v>
      </c>
      <c r="M8" s="62">
        <v>8138</v>
      </c>
      <c r="N8" s="63">
        <v>1</v>
      </c>
      <c r="O8" s="62">
        <v>151394</v>
      </c>
      <c r="P8" s="64">
        <v>1</v>
      </c>
    </row>
    <row r="9" spans="1:16" ht="12.75">
      <c r="A9" s="97" t="s">
        <v>33</v>
      </c>
      <c r="B9" s="8" t="s">
        <v>14</v>
      </c>
      <c r="C9" s="8">
        <v>0</v>
      </c>
      <c r="D9" s="10">
        <v>0</v>
      </c>
      <c r="E9" s="8">
        <v>0</v>
      </c>
      <c r="F9" s="10">
        <v>0</v>
      </c>
      <c r="G9" s="8">
        <v>147</v>
      </c>
      <c r="H9" s="10">
        <v>0.0031345288611211806</v>
      </c>
      <c r="I9" s="9">
        <v>46246</v>
      </c>
      <c r="J9" s="10">
        <v>0.9861185150436061</v>
      </c>
      <c r="K9" s="8">
        <v>475</v>
      </c>
      <c r="L9" s="10">
        <v>0.02</v>
      </c>
      <c r="M9" s="8">
        <v>29</v>
      </c>
      <c r="N9" s="10">
        <v>0</v>
      </c>
      <c r="O9" s="9">
        <v>46897</v>
      </c>
      <c r="P9" s="11">
        <v>0.30976789040516794</v>
      </c>
    </row>
    <row r="10" spans="1:16" ht="12.75">
      <c r="A10" s="97" t="s">
        <v>20</v>
      </c>
      <c r="B10" s="12" t="s">
        <v>3</v>
      </c>
      <c r="C10" s="12">
        <v>85</v>
      </c>
      <c r="D10" s="14">
        <v>0.02</v>
      </c>
      <c r="E10" s="12">
        <v>205</v>
      </c>
      <c r="F10" s="14">
        <v>0.03</v>
      </c>
      <c r="G10" s="12">
        <v>421</v>
      </c>
      <c r="H10" s="14">
        <v>0.05</v>
      </c>
      <c r="I10" s="13">
        <v>6207</v>
      </c>
      <c r="J10" s="14">
        <v>0.08</v>
      </c>
      <c r="K10" s="13">
        <v>7370</v>
      </c>
      <c r="L10" s="14">
        <v>0.25</v>
      </c>
      <c r="M10" s="13">
        <v>1617</v>
      </c>
      <c r="N10" s="14">
        <v>0.2</v>
      </c>
      <c r="O10" s="13">
        <v>15905</v>
      </c>
      <c r="P10" s="36">
        <v>0.10505700358006262</v>
      </c>
    </row>
    <row r="11" spans="1:16" ht="12.75">
      <c r="A11" s="97" t="s">
        <v>29</v>
      </c>
      <c r="B11" s="12" t="s">
        <v>10</v>
      </c>
      <c r="C11" s="12">
        <v>292</v>
      </c>
      <c r="D11" s="14">
        <v>0.05</v>
      </c>
      <c r="E11" s="12">
        <v>747</v>
      </c>
      <c r="F11" s="14">
        <v>0.11</v>
      </c>
      <c r="G11" s="13">
        <v>1828</v>
      </c>
      <c r="H11" s="14">
        <v>0.2</v>
      </c>
      <c r="I11" s="13">
        <v>6919</v>
      </c>
      <c r="J11" s="14">
        <v>0.09</v>
      </c>
      <c r="K11" s="13">
        <v>4073</v>
      </c>
      <c r="L11" s="14">
        <v>0.14</v>
      </c>
      <c r="M11" s="13">
        <v>935</v>
      </c>
      <c r="N11" s="14">
        <v>0.11</v>
      </c>
      <c r="O11" s="13">
        <v>14794</v>
      </c>
      <c r="P11" s="36">
        <v>0.09771853574117864</v>
      </c>
    </row>
    <row r="12" spans="1:16" ht="12.75">
      <c r="A12" s="97" t="s">
        <v>32</v>
      </c>
      <c r="B12" s="12" t="s">
        <v>13</v>
      </c>
      <c r="C12" s="12">
        <v>156</v>
      </c>
      <c r="D12" s="14">
        <v>0.03</v>
      </c>
      <c r="E12" s="12">
        <v>298</v>
      </c>
      <c r="F12" s="14">
        <v>0.04</v>
      </c>
      <c r="G12" s="12">
        <v>364</v>
      </c>
      <c r="H12" s="14">
        <v>0.04</v>
      </c>
      <c r="I12" s="13">
        <v>7524</v>
      </c>
      <c r="J12" s="14">
        <v>0.09</v>
      </c>
      <c r="K12" s="13">
        <v>3774</v>
      </c>
      <c r="L12" s="14">
        <v>0.13</v>
      </c>
      <c r="M12" s="12">
        <v>570</v>
      </c>
      <c r="N12" s="14">
        <v>0.07</v>
      </c>
      <c r="O12" s="13">
        <v>12686</v>
      </c>
      <c r="P12" s="36">
        <v>0.08379460216389024</v>
      </c>
    </row>
    <row r="13" spans="1:16" ht="12.75">
      <c r="A13" s="97" t="s">
        <v>28</v>
      </c>
      <c r="B13" s="12" t="s">
        <v>9</v>
      </c>
      <c r="C13" s="12">
        <v>612</v>
      </c>
      <c r="D13" s="14">
        <v>0.11</v>
      </c>
      <c r="E13" s="13">
        <v>2288</v>
      </c>
      <c r="F13" s="14">
        <v>0.33</v>
      </c>
      <c r="G13" s="13">
        <v>2544</v>
      </c>
      <c r="H13" s="14">
        <v>0.28</v>
      </c>
      <c r="I13" s="13">
        <v>2283</v>
      </c>
      <c r="J13" s="14">
        <v>0.03</v>
      </c>
      <c r="K13" s="13">
        <v>879</v>
      </c>
      <c r="L13" s="14">
        <v>0.03</v>
      </c>
      <c r="M13" s="12">
        <v>555</v>
      </c>
      <c r="N13" s="14">
        <v>0.07</v>
      </c>
      <c r="O13" s="13">
        <v>9161</v>
      </c>
      <c r="P13" s="36">
        <v>0.06051098458327279</v>
      </c>
    </row>
    <row r="14" spans="1:16" ht="12.75">
      <c r="A14" s="97" t="s">
        <v>31</v>
      </c>
      <c r="B14" s="12" t="s">
        <v>12</v>
      </c>
      <c r="C14" s="12">
        <v>78</v>
      </c>
      <c r="D14" s="14">
        <v>0.01</v>
      </c>
      <c r="E14" s="12">
        <v>74</v>
      </c>
      <c r="F14" s="14">
        <v>0.01</v>
      </c>
      <c r="G14" s="13">
        <v>398</v>
      </c>
      <c r="H14" s="14">
        <v>0.04</v>
      </c>
      <c r="I14" s="13">
        <v>2677</v>
      </c>
      <c r="J14" s="14">
        <v>0.03</v>
      </c>
      <c r="K14" s="13">
        <v>2627</v>
      </c>
      <c r="L14" s="14">
        <v>0.09</v>
      </c>
      <c r="M14" s="12">
        <v>704</v>
      </c>
      <c r="N14" s="14">
        <v>0.09</v>
      </c>
      <c r="O14" s="13">
        <v>6558</v>
      </c>
      <c r="P14" s="36">
        <v>0.04331743662232321</v>
      </c>
    </row>
    <row r="15" spans="1:16" ht="12.75">
      <c r="A15" s="97" t="s">
        <v>36</v>
      </c>
      <c r="B15" s="12" t="s">
        <v>193</v>
      </c>
      <c r="C15" s="12">
        <v>357</v>
      </c>
      <c r="D15" s="14">
        <v>0.06</v>
      </c>
      <c r="E15" s="12">
        <v>483</v>
      </c>
      <c r="F15" s="14">
        <v>0.07</v>
      </c>
      <c r="G15" s="12">
        <v>613</v>
      </c>
      <c r="H15" s="14">
        <v>0.07</v>
      </c>
      <c r="I15" s="13">
        <v>3301</v>
      </c>
      <c r="J15" s="14">
        <v>0.04</v>
      </c>
      <c r="K15" s="13">
        <v>1392</v>
      </c>
      <c r="L15" s="14">
        <v>0.05</v>
      </c>
      <c r="M15" s="12">
        <v>407</v>
      </c>
      <c r="N15" s="14">
        <v>0.05</v>
      </c>
      <c r="O15" s="13">
        <v>6553</v>
      </c>
      <c r="P15" s="36">
        <v>0.04328441021440744</v>
      </c>
    </row>
    <row r="16" spans="1:16" ht="12.75">
      <c r="A16" s="97" t="s">
        <v>37</v>
      </c>
      <c r="B16" s="12" t="s">
        <v>17</v>
      </c>
      <c r="C16" s="12">
        <v>109</v>
      </c>
      <c r="D16" s="14">
        <v>0.02</v>
      </c>
      <c r="E16" s="12">
        <v>559</v>
      </c>
      <c r="F16" s="14">
        <v>0.08</v>
      </c>
      <c r="G16" s="12">
        <v>961</v>
      </c>
      <c r="H16" s="14">
        <v>0.11</v>
      </c>
      <c r="I16" s="13">
        <v>1919</v>
      </c>
      <c r="J16" s="14">
        <v>0.02</v>
      </c>
      <c r="K16" s="13">
        <v>1214</v>
      </c>
      <c r="L16" s="14">
        <v>0.04</v>
      </c>
      <c r="M16" s="13">
        <v>552</v>
      </c>
      <c r="N16" s="14">
        <v>0.07</v>
      </c>
      <c r="O16" s="13">
        <v>5314</v>
      </c>
      <c r="P16" s="36">
        <v>0.03510046633287977</v>
      </c>
    </row>
    <row r="17" spans="1:16" ht="12.75">
      <c r="A17" s="97" t="s">
        <v>27</v>
      </c>
      <c r="B17" s="12" t="s">
        <v>8</v>
      </c>
      <c r="C17" s="12">
        <v>62</v>
      </c>
      <c r="D17" s="14">
        <v>0.01</v>
      </c>
      <c r="E17" s="12">
        <v>40</v>
      </c>
      <c r="F17" s="14">
        <v>0.01</v>
      </c>
      <c r="G17" s="12">
        <v>146</v>
      </c>
      <c r="H17" s="14">
        <v>0.02</v>
      </c>
      <c r="I17" s="13">
        <v>1718</v>
      </c>
      <c r="J17" s="14">
        <v>0.02</v>
      </c>
      <c r="K17" s="13">
        <v>2262</v>
      </c>
      <c r="L17" s="14">
        <v>0.08</v>
      </c>
      <c r="M17" s="12">
        <v>1043</v>
      </c>
      <c r="N17" s="14">
        <v>0.13</v>
      </c>
      <c r="O17" s="13">
        <v>5271</v>
      </c>
      <c r="P17" s="36">
        <v>0.03481643922480415</v>
      </c>
    </row>
    <row r="18" spans="1:16" ht="12.75">
      <c r="A18" s="97" t="s">
        <v>19</v>
      </c>
      <c r="B18" s="12" t="s">
        <v>2</v>
      </c>
      <c r="C18" s="12">
        <v>209</v>
      </c>
      <c r="D18" s="14">
        <v>0.04</v>
      </c>
      <c r="E18" s="12">
        <v>651</v>
      </c>
      <c r="F18" s="14">
        <v>0.1</v>
      </c>
      <c r="G18" s="12">
        <v>403</v>
      </c>
      <c r="H18" s="14">
        <v>0.04</v>
      </c>
      <c r="I18" s="13">
        <v>2724</v>
      </c>
      <c r="J18" s="14">
        <v>0.03</v>
      </c>
      <c r="K18" s="13">
        <v>542</v>
      </c>
      <c r="L18" s="14">
        <v>0.02</v>
      </c>
      <c r="M18" s="12">
        <v>133</v>
      </c>
      <c r="N18" s="14">
        <v>0.02</v>
      </c>
      <c r="O18" s="13">
        <v>4662</v>
      </c>
      <c r="P18" s="36">
        <v>0.030793822740663435</v>
      </c>
    </row>
    <row r="19" spans="1:16" ht="12.75">
      <c r="A19" s="97" t="s">
        <v>24</v>
      </c>
      <c r="B19" s="12" t="s">
        <v>6</v>
      </c>
      <c r="C19" s="12">
        <v>53</v>
      </c>
      <c r="D19" s="14">
        <v>0.01</v>
      </c>
      <c r="E19" s="12">
        <v>109</v>
      </c>
      <c r="F19" s="14">
        <v>0.02</v>
      </c>
      <c r="G19" s="12">
        <v>184</v>
      </c>
      <c r="H19" s="14">
        <v>0.02</v>
      </c>
      <c r="I19" s="13">
        <v>1145</v>
      </c>
      <c r="J19" s="14">
        <v>0.01</v>
      </c>
      <c r="K19" s="13">
        <v>1062</v>
      </c>
      <c r="L19" s="14">
        <v>0.04</v>
      </c>
      <c r="M19" s="12">
        <v>247</v>
      </c>
      <c r="N19" s="14">
        <v>0.03</v>
      </c>
      <c r="O19" s="13">
        <v>2800</v>
      </c>
      <c r="P19" s="36">
        <v>0.01849478843283089</v>
      </c>
    </row>
    <row r="20" spans="1:16" ht="12.75">
      <c r="A20" s="97" t="s">
        <v>25</v>
      </c>
      <c r="B20" s="12" t="s">
        <v>7</v>
      </c>
      <c r="C20" s="12">
        <v>18</v>
      </c>
      <c r="D20" s="14">
        <v>0</v>
      </c>
      <c r="E20" s="12">
        <v>128</v>
      </c>
      <c r="F20" s="14">
        <v>0.02</v>
      </c>
      <c r="G20" s="12">
        <v>119</v>
      </c>
      <c r="H20" s="14">
        <v>0.01</v>
      </c>
      <c r="I20" s="13">
        <v>866</v>
      </c>
      <c r="J20" s="14">
        <v>0.01</v>
      </c>
      <c r="K20" s="12">
        <v>844</v>
      </c>
      <c r="L20" s="14">
        <v>0.03</v>
      </c>
      <c r="M20" s="12">
        <v>708</v>
      </c>
      <c r="N20" s="14">
        <v>0.09</v>
      </c>
      <c r="O20" s="13">
        <v>2683</v>
      </c>
      <c r="P20" s="36">
        <v>0.017721970487601886</v>
      </c>
    </row>
    <row r="21" spans="1:16" ht="12.75">
      <c r="A21" s="97" t="s">
        <v>34</v>
      </c>
      <c r="B21" s="12" t="s">
        <v>15</v>
      </c>
      <c r="C21" s="12">
        <v>1859</v>
      </c>
      <c r="D21" s="14">
        <v>0.33</v>
      </c>
      <c r="E21" s="12">
        <v>177</v>
      </c>
      <c r="F21" s="14">
        <v>0.03</v>
      </c>
      <c r="G21" s="12">
        <v>28</v>
      </c>
      <c r="H21" s="14">
        <v>0</v>
      </c>
      <c r="I21" s="13">
        <v>207</v>
      </c>
      <c r="J21" s="14">
        <v>0</v>
      </c>
      <c r="K21" s="12">
        <v>51</v>
      </c>
      <c r="L21" s="14">
        <v>0</v>
      </c>
      <c r="M21" s="12">
        <v>11</v>
      </c>
      <c r="N21" s="14">
        <v>0</v>
      </c>
      <c r="O21" s="13">
        <v>2333</v>
      </c>
      <c r="P21" s="36">
        <v>0.015410121933498024</v>
      </c>
    </row>
    <row r="22" spans="1:16" ht="12.75">
      <c r="A22" s="97" t="s">
        <v>22</v>
      </c>
      <c r="B22" s="12" t="s">
        <v>4</v>
      </c>
      <c r="C22" s="12">
        <v>42</v>
      </c>
      <c r="D22" s="14">
        <v>0.01</v>
      </c>
      <c r="E22" s="12">
        <v>56</v>
      </c>
      <c r="F22" s="14">
        <v>0.01</v>
      </c>
      <c r="G22" s="12">
        <v>89</v>
      </c>
      <c r="H22" s="14">
        <v>0.01</v>
      </c>
      <c r="I22" s="13">
        <v>667</v>
      </c>
      <c r="J22" s="14">
        <v>0.01</v>
      </c>
      <c r="K22" s="12">
        <v>579</v>
      </c>
      <c r="L22" s="14">
        <v>0.02</v>
      </c>
      <c r="M22" s="12">
        <v>184</v>
      </c>
      <c r="N22" s="14">
        <v>0.02</v>
      </c>
      <c r="O22" s="13">
        <v>1617</v>
      </c>
      <c r="P22" s="36">
        <v>0.01068074031995984</v>
      </c>
    </row>
    <row r="23" spans="1:16" ht="12.75">
      <c r="A23" s="97" t="s">
        <v>23</v>
      </c>
      <c r="B23" s="12" t="s">
        <v>5</v>
      </c>
      <c r="C23" s="12">
        <v>19</v>
      </c>
      <c r="D23" s="14">
        <v>0</v>
      </c>
      <c r="E23" s="12">
        <v>12</v>
      </c>
      <c r="F23" s="14">
        <v>0</v>
      </c>
      <c r="G23" s="12">
        <v>70</v>
      </c>
      <c r="H23" s="14">
        <v>0.01</v>
      </c>
      <c r="I23" s="12">
        <v>1108</v>
      </c>
      <c r="J23" s="14">
        <v>0.01</v>
      </c>
      <c r="K23" s="12">
        <v>339</v>
      </c>
      <c r="L23" s="14">
        <v>0.01</v>
      </c>
      <c r="M23" s="12">
        <v>69</v>
      </c>
      <c r="N23" s="14">
        <v>0.01</v>
      </c>
      <c r="O23" s="13">
        <v>1617</v>
      </c>
      <c r="P23" s="36">
        <v>0.01068074031995984</v>
      </c>
    </row>
    <row r="24" spans="1:16" ht="12.75">
      <c r="A24" s="97" t="s">
        <v>30</v>
      </c>
      <c r="B24" s="12" t="s">
        <v>11</v>
      </c>
      <c r="C24" s="12">
        <v>19</v>
      </c>
      <c r="D24" s="14">
        <v>0</v>
      </c>
      <c r="E24" s="12">
        <v>99</v>
      </c>
      <c r="F24" s="14">
        <v>0.01</v>
      </c>
      <c r="G24" s="12">
        <v>194</v>
      </c>
      <c r="H24" s="14">
        <v>0.02</v>
      </c>
      <c r="I24" s="12">
        <v>616</v>
      </c>
      <c r="J24" s="14">
        <v>0.01</v>
      </c>
      <c r="K24" s="12">
        <v>344</v>
      </c>
      <c r="L24" s="14">
        <v>0.01</v>
      </c>
      <c r="M24" s="12">
        <v>75</v>
      </c>
      <c r="N24" s="14">
        <v>0.01</v>
      </c>
      <c r="O24" s="13">
        <v>1347</v>
      </c>
      <c r="P24" s="36">
        <v>0.00889731429250829</v>
      </c>
    </row>
    <row r="25" spans="1:16" ht="12.75">
      <c r="A25" s="97" t="s">
        <v>35</v>
      </c>
      <c r="B25" s="12" t="s">
        <v>16</v>
      </c>
      <c r="C25" s="12">
        <v>133</v>
      </c>
      <c r="D25" s="14">
        <v>0.02</v>
      </c>
      <c r="E25" s="12">
        <v>197</v>
      </c>
      <c r="F25" s="14">
        <v>0.03</v>
      </c>
      <c r="G25" s="12">
        <v>152</v>
      </c>
      <c r="H25" s="14">
        <v>0.02</v>
      </c>
      <c r="I25" s="12">
        <v>503</v>
      </c>
      <c r="J25" s="14">
        <v>0.01</v>
      </c>
      <c r="K25" s="12">
        <v>240</v>
      </c>
      <c r="L25" s="14">
        <v>0.01</v>
      </c>
      <c r="M25" s="12">
        <v>73</v>
      </c>
      <c r="N25" s="14">
        <v>0.01</v>
      </c>
      <c r="O25" s="13">
        <v>1298</v>
      </c>
      <c r="P25" s="36">
        <v>0.00857365549493375</v>
      </c>
    </row>
    <row r="26" spans="1:16" ht="12.75">
      <c r="A26" s="97" t="s">
        <v>26</v>
      </c>
      <c r="B26" s="12" t="s">
        <v>222</v>
      </c>
      <c r="C26" s="12">
        <v>14</v>
      </c>
      <c r="D26" s="14">
        <v>0</v>
      </c>
      <c r="E26" s="12">
        <v>143</v>
      </c>
      <c r="F26" s="14">
        <v>0.02</v>
      </c>
      <c r="G26" s="12">
        <v>257</v>
      </c>
      <c r="H26" s="14">
        <v>0.03</v>
      </c>
      <c r="I26" s="12">
        <v>264</v>
      </c>
      <c r="J26" s="14">
        <v>0</v>
      </c>
      <c r="K26" s="12">
        <v>153</v>
      </c>
      <c r="L26" s="14">
        <v>0.01</v>
      </c>
      <c r="M26" s="12">
        <v>40</v>
      </c>
      <c r="N26" s="14">
        <v>0</v>
      </c>
      <c r="O26" s="13">
        <v>870</v>
      </c>
      <c r="P26" s="36">
        <v>0.0057465949773438845</v>
      </c>
    </row>
    <row r="27" spans="1:16" ht="12.75">
      <c r="A27" s="97" t="s">
        <v>21</v>
      </c>
      <c r="B27" s="12" t="s">
        <v>176</v>
      </c>
      <c r="C27" s="12">
        <v>13</v>
      </c>
      <c r="D27" s="14">
        <v>0</v>
      </c>
      <c r="E27" s="12">
        <v>44</v>
      </c>
      <c r="F27" s="14">
        <v>0.01</v>
      </c>
      <c r="G27" s="12">
        <v>44</v>
      </c>
      <c r="H27" s="14">
        <v>0</v>
      </c>
      <c r="I27" s="12">
        <v>147</v>
      </c>
      <c r="J27" s="14">
        <v>0</v>
      </c>
      <c r="K27" s="12">
        <v>113</v>
      </c>
      <c r="L27" s="14">
        <v>0</v>
      </c>
      <c r="M27" s="12">
        <v>84</v>
      </c>
      <c r="N27" s="14">
        <v>0.01</v>
      </c>
      <c r="O27" s="12">
        <v>445</v>
      </c>
      <c r="P27" s="36">
        <v>0.002939350304503481</v>
      </c>
    </row>
    <row r="28" spans="1:16" ht="13.5" thickBot="1">
      <c r="A28" s="102" t="s">
        <v>38</v>
      </c>
      <c r="B28" s="17" t="s">
        <v>18</v>
      </c>
      <c r="C28" s="17">
        <v>586</v>
      </c>
      <c r="D28" s="18">
        <v>0.1</v>
      </c>
      <c r="E28" s="17">
        <v>455</v>
      </c>
      <c r="F28" s="18">
        <v>0.07</v>
      </c>
      <c r="G28" s="17">
        <v>163</v>
      </c>
      <c r="H28" s="18">
        <v>0.02</v>
      </c>
      <c r="I28" s="25">
        <v>6684</v>
      </c>
      <c r="J28" s="18">
        <v>0.08</v>
      </c>
      <c r="K28" s="17">
        <v>593</v>
      </c>
      <c r="L28" s="18">
        <v>0.02</v>
      </c>
      <c r="M28" s="17">
        <v>102</v>
      </c>
      <c r="N28" s="18">
        <v>0.01</v>
      </c>
      <c r="O28" s="25">
        <v>8583</v>
      </c>
      <c r="P28" s="37">
        <v>0.056693131828209835</v>
      </c>
    </row>
    <row r="29" ht="11.25">
      <c r="A29" s="6" t="s">
        <v>221</v>
      </c>
    </row>
    <row r="30" ht="11.25">
      <c r="A30" s="6" t="s">
        <v>215</v>
      </c>
    </row>
    <row r="31" ht="11.25">
      <c r="A31" s="6" t="s">
        <v>216</v>
      </c>
    </row>
    <row r="32" spans="1:16" ht="12.75">
      <c r="A32" s="275" t="s">
        <v>211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</row>
  </sheetData>
  <mergeCells count="14">
    <mergeCell ref="A32:P32"/>
    <mergeCell ref="M6:N6"/>
    <mergeCell ref="O6:P6"/>
    <mergeCell ref="A1:P1"/>
    <mergeCell ref="B5:B7"/>
    <mergeCell ref="A5:A6"/>
    <mergeCell ref="A2:P2"/>
    <mergeCell ref="A3:P3"/>
    <mergeCell ref="C5:P5"/>
    <mergeCell ref="C6:D6"/>
    <mergeCell ref="E6:F6"/>
    <mergeCell ref="G6:H6"/>
    <mergeCell ref="I6:J6"/>
    <mergeCell ref="K6:L6"/>
  </mergeCells>
  <hyperlinks>
    <hyperlink ref="A32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75" zoomScaleNormal="75" workbookViewId="0" topLeftCell="A1">
      <selection activeCell="A1" sqref="A1:P1"/>
    </sheetView>
  </sheetViews>
  <sheetFormatPr defaultColWidth="9.140625" defaultRowHeight="12.75"/>
  <cols>
    <col min="1" max="1" width="10.57421875" style="6" customWidth="1"/>
    <col min="2" max="2" width="60.28125" style="6" customWidth="1"/>
    <col min="3" max="3" width="6.7109375" style="6" customWidth="1"/>
    <col min="4" max="4" width="5.7109375" style="6" customWidth="1"/>
    <col min="5" max="5" width="7.7109375" style="6" customWidth="1"/>
    <col min="6" max="6" width="5.7109375" style="6" customWidth="1"/>
    <col min="7" max="7" width="7.7109375" style="6" customWidth="1"/>
    <col min="8" max="8" width="5.7109375" style="6" customWidth="1"/>
    <col min="9" max="9" width="7.7109375" style="6" customWidth="1"/>
    <col min="10" max="10" width="5.7109375" style="6" customWidth="1"/>
    <col min="11" max="11" width="7.7109375" style="6" customWidth="1"/>
    <col min="12" max="12" width="5.7109375" style="6" customWidth="1"/>
    <col min="13" max="13" width="7.7109375" style="6" customWidth="1"/>
    <col min="14" max="14" width="5.7109375" style="6" customWidth="1"/>
    <col min="15" max="15" width="8.7109375" style="6" customWidth="1"/>
    <col min="16" max="16" width="5.7109375" style="6" customWidth="1"/>
    <col min="17" max="16384" width="11.421875" style="6" customWidth="1"/>
  </cols>
  <sheetData>
    <row r="1" spans="1:16" ht="12.75">
      <c r="A1" s="275" t="s">
        <v>211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3.5">
      <c r="A2" s="284" t="s">
        <v>201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3.5">
      <c r="A3" s="284" t="s">
        <v>227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2" thickBot="1">
      <c r="A4" s="43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3.5" customHeight="1" thickBot="1">
      <c r="A5" s="299" t="s">
        <v>41</v>
      </c>
      <c r="B5" s="289" t="s">
        <v>177</v>
      </c>
      <c r="C5" s="301" t="s">
        <v>43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</row>
    <row r="6" spans="1:16" ht="12.75" customHeight="1">
      <c r="A6" s="300"/>
      <c r="B6" s="290"/>
      <c r="C6" s="303" t="s">
        <v>180</v>
      </c>
      <c r="D6" s="303"/>
      <c r="E6" s="291" t="s">
        <v>47</v>
      </c>
      <c r="F6" s="291"/>
      <c r="G6" s="292" t="s">
        <v>48</v>
      </c>
      <c r="H6" s="292"/>
      <c r="I6" s="293" t="s">
        <v>44</v>
      </c>
      <c r="J6" s="293"/>
      <c r="K6" s="293" t="s">
        <v>45</v>
      </c>
      <c r="L6" s="293"/>
      <c r="M6" s="293" t="s">
        <v>46</v>
      </c>
      <c r="N6" s="293"/>
      <c r="O6" s="286" t="s">
        <v>1</v>
      </c>
      <c r="P6" s="288"/>
    </row>
    <row r="7" spans="1:16" ht="13.5" customHeight="1" thickBot="1">
      <c r="A7" s="92" t="s">
        <v>42</v>
      </c>
      <c r="B7" s="294"/>
      <c r="C7" s="51"/>
      <c r="D7" s="51" t="s">
        <v>40</v>
      </c>
      <c r="E7" s="51"/>
      <c r="F7" s="51" t="s">
        <v>40</v>
      </c>
      <c r="G7" s="51"/>
      <c r="H7" s="51" t="s">
        <v>40</v>
      </c>
      <c r="I7" s="51"/>
      <c r="J7" s="51" t="s">
        <v>40</v>
      </c>
      <c r="K7" s="51"/>
      <c r="L7" s="51" t="s">
        <v>40</v>
      </c>
      <c r="M7" s="51"/>
      <c r="N7" s="51" t="s">
        <v>40</v>
      </c>
      <c r="O7" s="51"/>
      <c r="P7" s="52" t="s">
        <v>40</v>
      </c>
    </row>
    <row r="8" spans="1:16" ht="13.5" thickBot="1">
      <c r="A8" s="92" t="s">
        <v>1</v>
      </c>
      <c r="B8" s="61" t="s">
        <v>1</v>
      </c>
      <c r="C8" s="62">
        <v>6178</v>
      </c>
      <c r="D8" s="63">
        <v>1</v>
      </c>
      <c r="E8" s="62">
        <v>10444</v>
      </c>
      <c r="F8" s="63">
        <v>1</v>
      </c>
      <c r="G8" s="62">
        <v>13176</v>
      </c>
      <c r="H8" s="63">
        <v>1</v>
      </c>
      <c r="I8" s="62">
        <v>31295</v>
      </c>
      <c r="J8" s="63">
        <v>1</v>
      </c>
      <c r="K8" s="62">
        <v>21014</v>
      </c>
      <c r="L8" s="63">
        <v>1</v>
      </c>
      <c r="M8" s="62">
        <v>9101</v>
      </c>
      <c r="N8" s="63">
        <v>1</v>
      </c>
      <c r="O8" s="62">
        <v>91208</v>
      </c>
      <c r="P8" s="64">
        <v>1</v>
      </c>
    </row>
    <row r="9" spans="1:16" ht="12.75">
      <c r="A9" s="97" t="s">
        <v>38</v>
      </c>
      <c r="B9" s="8" t="s">
        <v>10</v>
      </c>
      <c r="C9" s="8">
        <v>344</v>
      </c>
      <c r="D9" s="10">
        <v>0.06</v>
      </c>
      <c r="E9" s="9">
        <v>1083</v>
      </c>
      <c r="F9" s="10">
        <v>0.1</v>
      </c>
      <c r="G9" s="9">
        <v>2370</v>
      </c>
      <c r="H9" s="10">
        <v>0.18</v>
      </c>
      <c r="I9" s="9">
        <v>5837</v>
      </c>
      <c r="J9" s="10">
        <v>0.19</v>
      </c>
      <c r="K9" s="9">
        <v>3718</v>
      </c>
      <c r="L9" s="10">
        <v>0.18</v>
      </c>
      <c r="M9" s="9">
        <v>1128</v>
      </c>
      <c r="N9" s="10">
        <v>0.12</v>
      </c>
      <c r="O9" s="9">
        <v>14480</v>
      </c>
      <c r="P9" s="11">
        <v>0.16</v>
      </c>
    </row>
    <row r="10" spans="1:16" ht="12.75">
      <c r="A10" s="97" t="s">
        <v>28</v>
      </c>
      <c r="B10" s="12" t="s">
        <v>9</v>
      </c>
      <c r="C10" s="12">
        <v>829</v>
      </c>
      <c r="D10" s="14">
        <v>0.13</v>
      </c>
      <c r="E10" s="13">
        <v>3092</v>
      </c>
      <c r="F10" s="14">
        <v>0.3</v>
      </c>
      <c r="G10" s="13">
        <v>3037</v>
      </c>
      <c r="H10" s="14">
        <v>0.23</v>
      </c>
      <c r="I10" s="13">
        <v>2394</v>
      </c>
      <c r="J10" s="14">
        <v>0.08</v>
      </c>
      <c r="K10" s="13">
        <v>903</v>
      </c>
      <c r="L10" s="14">
        <v>0.04</v>
      </c>
      <c r="M10" s="12">
        <v>584</v>
      </c>
      <c r="N10" s="14">
        <v>0.06</v>
      </c>
      <c r="O10" s="13">
        <v>10839</v>
      </c>
      <c r="P10" s="36">
        <v>0.12</v>
      </c>
    </row>
    <row r="11" spans="1:16" ht="12.75">
      <c r="A11" s="97" t="s">
        <v>32</v>
      </c>
      <c r="B11" s="12" t="s">
        <v>13</v>
      </c>
      <c r="C11" s="12">
        <v>192</v>
      </c>
      <c r="D11" s="14">
        <v>0.03</v>
      </c>
      <c r="E11" s="13">
        <v>1272</v>
      </c>
      <c r="F11" s="14">
        <v>0.12</v>
      </c>
      <c r="G11" s="13">
        <v>1679</v>
      </c>
      <c r="H11" s="14">
        <v>0.13</v>
      </c>
      <c r="I11" s="13">
        <v>3456</v>
      </c>
      <c r="J11" s="14">
        <v>0.11</v>
      </c>
      <c r="K11" s="13">
        <v>2200</v>
      </c>
      <c r="L11" s="14">
        <v>0.1</v>
      </c>
      <c r="M11" s="13">
        <v>953</v>
      </c>
      <c r="N11" s="14">
        <v>0.1</v>
      </c>
      <c r="O11" s="13">
        <v>9752</v>
      </c>
      <c r="P11" s="36">
        <v>0.11</v>
      </c>
    </row>
    <row r="12" spans="1:16" ht="12.75">
      <c r="A12" s="97" t="s">
        <v>20</v>
      </c>
      <c r="B12" s="12" t="s">
        <v>3</v>
      </c>
      <c r="C12" s="12">
        <v>53</v>
      </c>
      <c r="D12" s="14">
        <v>0.01</v>
      </c>
      <c r="E12" s="12">
        <v>368</v>
      </c>
      <c r="F12" s="14">
        <v>0.04</v>
      </c>
      <c r="G12" s="12">
        <v>697</v>
      </c>
      <c r="H12" s="14">
        <v>0.05</v>
      </c>
      <c r="I12" s="13">
        <v>2219</v>
      </c>
      <c r="J12" s="14">
        <v>0.07</v>
      </c>
      <c r="K12" s="13">
        <v>3149</v>
      </c>
      <c r="L12" s="14">
        <v>0.15</v>
      </c>
      <c r="M12" s="13">
        <v>2043</v>
      </c>
      <c r="N12" s="14">
        <v>0.22</v>
      </c>
      <c r="O12" s="13">
        <v>8529</v>
      </c>
      <c r="P12" s="36">
        <v>0.09</v>
      </c>
    </row>
    <row r="13" spans="1:16" ht="12.75">
      <c r="A13" s="97" t="s">
        <v>37</v>
      </c>
      <c r="B13" s="12" t="s">
        <v>226</v>
      </c>
      <c r="C13" s="12">
        <v>105</v>
      </c>
      <c r="D13" s="14">
        <v>0.02</v>
      </c>
      <c r="E13" s="13">
        <v>823</v>
      </c>
      <c r="F13" s="14">
        <v>0.08</v>
      </c>
      <c r="G13" s="13">
        <v>1601</v>
      </c>
      <c r="H13" s="14">
        <v>0.12</v>
      </c>
      <c r="I13" s="13">
        <v>3665</v>
      </c>
      <c r="J13" s="14">
        <v>0.12</v>
      </c>
      <c r="K13" s="13">
        <v>1154</v>
      </c>
      <c r="L13" s="14">
        <v>0.05</v>
      </c>
      <c r="M13" s="12">
        <v>325</v>
      </c>
      <c r="N13" s="14">
        <v>0.04</v>
      </c>
      <c r="O13" s="13">
        <v>7673</v>
      </c>
      <c r="P13" s="36">
        <v>0.08</v>
      </c>
    </row>
    <row r="14" spans="1:16" ht="12.75">
      <c r="A14" s="97" t="s">
        <v>27</v>
      </c>
      <c r="B14" s="12" t="s">
        <v>8</v>
      </c>
      <c r="C14" s="12">
        <v>46</v>
      </c>
      <c r="D14" s="14">
        <v>0.01</v>
      </c>
      <c r="E14" s="12">
        <v>84</v>
      </c>
      <c r="F14" s="14">
        <v>0.01</v>
      </c>
      <c r="G14" s="12">
        <v>222</v>
      </c>
      <c r="H14" s="14">
        <v>0.02</v>
      </c>
      <c r="I14" s="13">
        <v>2074</v>
      </c>
      <c r="J14" s="14">
        <v>0.07</v>
      </c>
      <c r="K14" s="13">
        <v>2744</v>
      </c>
      <c r="L14" s="14">
        <v>0.13</v>
      </c>
      <c r="M14" s="12">
        <v>1602</v>
      </c>
      <c r="N14" s="14">
        <v>0.18</v>
      </c>
      <c r="O14" s="13">
        <v>6772</v>
      </c>
      <c r="P14" s="36">
        <v>0.07</v>
      </c>
    </row>
    <row r="15" spans="1:16" ht="12.75">
      <c r="A15" s="97" t="s">
        <v>31</v>
      </c>
      <c r="B15" s="12" t="s">
        <v>12</v>
      </c>
      <c r="C15" s="12">
        <v>28</v>
      </c>
      <c r="D15" s="14">
        <v>0</v>
      </c>
      <c r="E15" s="12">
        <v>93</v>
      </c>
      <c r="F15" s="14">
        <v>0.01</v>
      </c>
      <c r="G15" s="12">
        <v>335</v>
      </c>
      <c r="H15" s="14">
        <v>0.03</v>
      </c>
      <c r="I15" s="13">
        <v>3696</v>
      </c>
      <c r="J15" s="14">
        <v>0.12</v>
      </c>
      <c r="K15" s="13">
        <v>2133</v>
      </c>
      <c r="L15" s="14">
        <v>0.1</v>
      </c>
      <c r="M15" s="13">
        <v>471</v>
      </c>
      <c r="N15" s="14">
        <v>0.05</v>
      </c>
      <c r="O15" s="13">
        <v>6756</v>
      </c>
      <c r="P15" s="36">
        <v>0.07</v>
      </c>
    </row>
    <row r="16" spans="1:16" ht="12.75">
      <c r="A16" s="97" t="s">
        <v>36</v>
      </c>
      <c r="B16" s="12" t="s">
        <v>175</v>
      </c>
      <c r="C16" s="12">
        <v>459</v>
      </c>
      <c r="D16" s="14">
        <v>0.07</v>
      </c>
      <c r="E16" s="12">
        <v>631</v>
      </c>
      <c r="F16" s="14">
        <v>0.06</v>
      </c>
      <c r="G16" s="13">
        <v>713</v>
      </c>
      <c r="H16" s="14">
        <v>0.05</v>
      </c>
      <c r="I16" s="13">
        <v>1670</v>
      </c>
      <c r="J16" s="14">
        <v>0.05</v>
      </c>
      <c r="K16" s="13">
        <v>1227</v>
      </c>
      <c r="L16" s="14">
        <v>0.06</v>
      </c>
      <c r="M16" s="12">
        <v>407</v>
      </c>
      <c r="N16" s="14">
        <v>0.04</v>
      </c>
      <c r="O16" s="13">
        <v>5107</v>
      </c>
      <c r="P16" s="36">
        <v>0.06</v>
      </c>
    </row>
    <row r="17" spans="1:16" ht="12.75">
      <c r="A17" s="97" t="s">
        <v>19</v>
      </c>
      <c r="B17" s="12" t="s">
        <v>2</v>
      </c>
      <c r="C17" s="12">
        <v>260</v>
      </c>
      <c r="D17" s="14">
        <v>0.04</v>
      </c>
      <c r="E17" s="12">
        <v>756</v>
      </c>
      <c r="F17" s="14">
        <v>0.07</v>
      </c>
      <c r="G17" s="12">
        <v>539</v>
      </c>
      <c r="H17" s="14">
        <v>0.04</v>
      </c>
      <c r="I17" s="13">
        <v>1044</v>
      </c>
      <c r="J17" s="14">
        <v>0.03</v>
      </c>
      <c r="K17" s="12">
        <v>440</v>
      </c>
      <c r="L17" s="14">
        <v>0.02</v>
      </c>
      <c r="M17" s="12">
        <v>129</v>
      </c>
      <c r="N17" s="14">
        <v>0.01</v>
      </c>
      <c r="O17" s="13">
        <v>3168</v>
      </c>
      <c r="P17" s="36">
        <v>0.03</v>
      </c>
    </row>
    <row r="18" spans="1:16" ht="12.75">
      <c r="A18" s="97" t="s">
        <v>25</v>
      </c>
      <c r="B18" s="12" t="s">
        <v>7</v>
      </c>
      <c r="C18" s="12">
        <v>17</v>
      </c>
      <c r="D18" s="14">
        <v>0</v>
      </c>
      <c r="E18" s="12">
        <v>143</v>
      </c>
      <c r="F18" s="14">
        <v>0.01</v>
      </c>
      <c r="G18" s="12">
        <v>140</v>
      </c>
      <c r="H18" s="14">
        <v>0.01</v>
      </c>
      <c r="I18" s="12">
        <v>925</v>
      </c>
      <c r="J18" s="14">
        <v>0.03</v>
      </c>
      <c r="K18" s="12">
        <v>749</v>
      </c>
      <c r="L18" s="14">
        <v>0.04</v>
      </c>
      <c r="M18" s="12">
        <v>540</v>
      </c>
      <c r="N18" s="14">
        <v>0.06</v>
      </c>
      <c r="O18" s="13">
        <v>2514</v>
      </c>
      <c r="P18" s="36">
        <v>0.03</v>
      </c>
    </row>
    <row r="19" spans="1:16" ht="12.75">
      <c r="A19" s="97" t="s">
        <v>34</v>
      </c>
      <c r="B19" s="12" t="s">
        <v>15</v>
      </c>
      <c r="C19" s="12">
        <v>1985</v>
      </c>
      <c r="D19" s="14">
        <v>0.32</v>
      </c>
      <c r="E19" s="12">
        <v>235</v>
      </c>
      <c r="F19" s="14">
        <v>0.02</v>
      </c>
      <c r="G19" s="12">
        <v>35</v>
      </c>
      <c r="H19" s="14">
        <v>0</v>
      </c>
      <c r="I19" s="13">
        <v>93</v>
      </c>
      <c r="J19" s="14">
        <v>0</v>
      </c>
      <c r="K19" s="12">
        <v>27</v>
      </c>
      <c r="L19" s="14">
        <v>0</v>
      </c>
      <c r="M19" s="12">
        <v>17</v>
      </c>
      <c r="N19" s="14">
        <v>0</v>
      </c>
      <c r="O19" s="13">
        <v>2392</v>
      </c>
      <c r="P19" s="36">
        <v>0.03</v>
      </c>
    </row>
    <row r="20" spans="1:16" ht="12.75">
      <c r="A20" s="97" t="s">
        <v>38</v>
      </c>
      <c r="B20" s="12" t="s">
        <v>18</v>
      </c>
      <c r="C20" s="12">
        <v>576</v>
      </c>
      <c r="D20" s="14">
        <v>0.09</v>
      </c>
      <c r="E20" s="12">
        <v>746</v>
      </c>
      <c r="F20" s="14">
        <v>0.07</v>
      </c>
      <c r="G20" s="12">
        <v>477</v>
      </c>
      <c r="H20" s="14">
        <v>0.04</v>
      </c>
      <c r="I20" s="12">
        <v>786</v>
      </c>
      <c r="J20" s="14">
        <v>0.03</v>
      </c>
      <c r="K20" s="12">
        <v>404</v>
      </c>
      <c r="L20" s="14">
        <v>0.02</v>
      </c>
      <c r="M20" s="12">
        <v>166</v>
      </c>
      <c r="N20" s="14">
        <v>0.02</v>
      </c>
      <c r="O20" s="13">
        <v>3155</v>
      </c>
      <c r="P20" s="36">
        <v>0.03</v>
      </c>
    </row>
    <row r="21" spans="1:16" ht="12.75">
      <c r="A21" s="97" t="s">
        <v>24</v>
      </c>
      <c r="B21" s="12" t="s">
        <v>6</v>
      </c>
      <c r="C21" s="13">
        <v>51</v>
      </c>
      <c r="D21" s="14">
        <v>0.01</v>
      </c>
      <c r="E21" s="12">
        <v>151</v>
      </c>
      <c r="F21" s="14">
        <v>0.01</v>
      </c>
      <c r="G21" s="12">
        <v>202</v>
      </c>
      <c r="H21" s="14">
        <v>0.02</v>
      </c>
      <c r="I21" s="12">
        <v>905</v>
      </c>
      <c r="J21" s="14">
        <v>0.03</v>
      </c>
      <c r="K21" s="12">
        <v>684</v>
      </c>
      <c r="L21" s="14">
        <v>0.03</v>
      </c>
      <c r="M21" s="12">
        <v>210</v>
      </c>
      <c r="N21" s="14">
        <v>0.02</v>
      </c>
      <c r="O21" s="13">
        <v>2203</v>
      </c>
      <c r="P21" s="36">
        <v>0.02</v>
      </c>
    </row>
    <row r="22" spans="1:16" ht="12.75">
      <c r="A22" s="97" t="s">
        <v>30</v>
      </c>
      <c r="B22" s="12" t="s">
        <v>11</v>
      </c>
      <c r="C22" s="12">
        <v>18</v>
      </c>
      <c r="D22" s="14">
        <v>0</v>
      </c>
      <c r="E22" s="12">
        <v>121</v>
      </c>
      <c r="F22" s="14">
        <v>0.01</v>
      </c>
      <c r="G22" s="12">
        <v>271</v>
      </c>
      <c r="H22" s="14">
        <v>0.02</v>
      </c>
      <c r="I22" s="12">
        <v>717</v>
      </c>
      <c r="J22" s="14">
        <v>0.02</v>
      </c>
      <c r="K22" s="12">
        <v>300</v>
      </c>
      <c r="L22" s="14">
        <v>0.01</v>
      </c>
      <c r="M22" s="12">
        <v>66</v>
      </c>
      <c r="N22" s="14">
        <v>0.01</v>
      </c>
      <c r="O22" s="13">
        <v>1493</v>
      </c>
      <c r="P22" s="36">
        <v>0.02</v>
      </c>
    </row>
    <row r="23" spans="1:16" ht="12.75">
      <c r="A23" s="97" t="s">
        <v>22</v>
      </c>
      <c r="B23" s="12" t="s">
        <v>4</v>
      </c>
      <c r="C23" s="12">
        <v>65</v>
      </c>
      <c r="D23" s="14">
        <v>0.01</v>
      </c>
      <c r="E23" s="12">
        <v>77</v>
      </c>
      <c r="F23" s="14">
        <v>0.01</v>
      </c>
      <c r="G23" s="12">
        <v>110</v>
      </c>
      <c r="H23" s="14">
        <v>0.01</v>
      </c>
      <c r="I23" s="12">
        <v>309</v>
      </c>
      <c r="J23" s="14">
        <v>0.01</v>
      </c>
      <c r="K23" s="12">
        <v>442</v>
      </c>
      <c r="L23" s="14">
        <v>0.02</v>
      </c>
      <c r="M23" s="12">
        <v>236</v>
      </c>
      <c r="N23" s="14">
        <v>0.03</v>
      </c>
      <c r="O23" s="13">
        <v>1239</v>
      </c>
      <c r="P23" s="36">
        <v>0.01</v>
      </c>
    </row>
    <row r="24" spans="1:16" ht="12.75">
      <c r="A24" s="97" t="s">
        <v>23</v>
      </c>
      <c r="B24" s="12" t="s">
        <v>5</v>
      </c>
      <c r="C24" s="12">
        <v>5</v>
      </c>
      <c r="D24" s="14">
        <v>0</v>
      </c>
      <c r="E24" s="12">
        <v>7</v>
      </c>
      <c r="F24" s="14">
        <v>0</v>
      </c>
      <c r="G24" s="12">
        <v>40</v>
      </c>
      <c r="H24" s="14">
        <v>0</v>
      </c>
      <c r="I24" s="12">
        <v>589</v>
      </c>
      <c r="J24" s="14">
        <v>0.02</v>
      </c>
      <c r="K24" s="12">
        <v>241</v>
      </c>
      <c r="L24" s="14">
        <v>0.01</v>
      </c>
      <c r="M24" s="12">
        <v>32</v>
      </c>
      <c r="N24" s="14">
        <v>0</v>
      </c>
      <c r="O24" s="13">
        <v>914</v>
      </c>
      <c r="P24" s="36">
        <v>0.01</v>
      </c>
    </row>
    <row r="25" spans="1:16" ht="12.75">
      <c r="A25" s="97" t="s">
        <v>26</v>
      </c>
      <c r="B25" s="12" t="s">
        <v>222</v>
      </c>
      <c r="C25" s="12">
        <v>8</v>
      </c>
      <c r="D25" s="14">
        <v>0</v>
      </c>
      <c r="E25" s="12">
        <v>200</v>
      </c>
      <c r="F25" s="14">
        <v>0.02</v>
      </c>
      <c r="G25" s="12">
        <v>313</v>
      </c>
      <c r="H25" s="14">
        <v>0.02</v>
      </c>
      <c r="I25" s="12">
        <v>186</v>
      </c>
      <c r="J25" s="14">
        <v>0.01</v>
      </c>
      <c r="K25" s="12">
        <v>132</v>
      </c>
      <c r="L25" s="14">
        <v>0.01</v>
      </c>
      <c r="M25" s="12">
        <v>28</v>
      </c>
      <c r="N25" s="14">
        <v>0</v>
      </c>
      <c r="O25" s="13">
        <v>867</v>
      </c>
      <c r="P25" s="36">
        <v>0.01</v>
      </c>
    </row>
    <row r="26" spans="1:16" ht="12.75">
      <c r="A26" s="97" t="s">
        <v>35</v>
      </c>
      <c r="B26" s="12" t="s">
        <v>16</v>
      </c>
      <c r="C26" s="12">
        <v>178</v>
      </c>
      <c r="D26" s="14">
        <v>0.03</v>
      </c>
      <c r="E26" s="12">
        <v>388</v>
      </c>
      <c r="F26" s="14">
        <v>0.04</v>
      </c>
      <c r="G26" s="12">
        <v>243</v>
      </c>
      <c r="H26" s="14">
        <v>0.02</v>
      </c>
      <c r="I26" s="12">
        <v>267</v>
      </c>
      <c r="J26" s="14">
        <v>0.01</v>
      </c>
      <c r="K26" s="12">
        <v>152</v>
      </c>
      <c r="L26" s="14">
        <v>0.01</v>
      </c>
      <c r="M26" s="12">
        <v>55</v>
      </c>
      <c r="N26" s="14">
        <v>0.01</v>
      </c>
      <c r="O26" s="12">
        <v>1283</v>
      </c>
      <c r="P26" s="36">
        <v>0.01</v>
      </c>
    </row>
    <row r="27" spans="1:16" ht="12.75">
      <c r="A27" s="97" t="s">
        <v>21</v>
      </c>
      <c r="B27" s="16" t="s">
        <v>176</v>
      </c>
      <c r="C27" s="16">
        <v>27</v>
      </c>
      <c r="D27" s="119">
        <v>0</v>
      </c>
      <c r="E27" s="16">
        <v>45</v>
      </c>
      <c r="F27" s="119">
        <v>0</v>
      </c>
      <c r="G27" s="16">
        <v>63</v>
      </c>
      <c r="H27" s="119">
        <v>0</v>
      </c>
      <c r="I27" s="16">
        <v>98</v>
      </c>
      <c r="J27" s="119">
        <v>0</v>
      </c>
      <c r="K27" s="16">
        <v>51</v>
      </c>
      <c r="L27" s="119">
        <v>0</v>
      </c>
      <c r="M27" s="16">
        <v>68</v>
      </c>
      <c r="N27" s="119">
        <v>0.01</v>
      </c>
      <c r="O27" s="16">
        <v>352</v>
      </c>
      <c r="P27" s="114">
        <v>0</v>
      </c>
    </row>
    <row r="28" spans="1:16" ht="13.5" thickBot="1">
      <c r="A28" s="102"/>
      <c r="B28" s="17" t="s">
        <v>212</v>
      </c>
      <c r="C28" s="17">
        <v>13</v>
      </c>
      <c r="D28" s="18">
        <v>0</v>
      </c>
      <c r="E28" s="17">
        <v>56</v>
      </c>
      <c r="F28" s="18">
        <v>0.01</v>
      </c>
      <c r="G28" s="17">
        <v>66</v>
      </c>
      <c r="H28" s="18">
        <v>0.01</v>
      </c>
      <c r="I28" s="17">
        <v>160</v>
      </c>
      <c r="J28" s="18">
        <v>0.01</v>
      </c>
      <c r="K28" s="17">
        <v>97</v>
      </c>
      <c r="L28" s="18">
        <v>0</v>
      </c>
      <c r="M28" s="17">
        <v>26</v>
      </c>
      <c r="N28" s="18">
        <v>0</v>
      </c>
      <c r="O28" s="17">
        <v>418</v>
      </c>
      <c r="P28" s="37">
        <v>0</v>
      </c>
    </row>
    <row r="29" ht="11.25">
      <c r="A29" s="6" t="s">
        <v>221</v>
      </c>
    </row>
    <row r="30" ht="11.25">
      <c r="A30" s="6" t="s">
        <v>215</v>
      </c>
    </row>
    <row r="31" ht="11.25">
      <c r="A31" s="6" t="s">
        <v>216</v>
      </c>
    </row>
    <row r="32" spans="1:16" ht="12.75">
      <c r="A32" s="275" t="s">
        <v>211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</row>
  </sheetData>
  <mergeCells count="14">
    <mergeCell ref="M6:N6"/>
    <mergeCell ref="O6:P6"/>
    <mergeCell ref="A1:P1"/>
    <mergeCell ref="A32:P32"/>
    <mergeCell ref="B5:B7"/>
    <mergeCell ref="A5:A6"/>
    <mergeCell ref="A2:P2"/>
    <mergeCell ref="A3:P3"/>
    <mergeCell ref="C5:P5"/>
    <mergeCell ref="C6:D6"/>
    <mergeCell ref="E6:F6"/>
    <mergeCell ref="G6:H6"/>
    <mergeCell ref="I6:J6"/>
    <mergeCell ref="K6:L6"/>
  </mergeCells>
  <hyperlinks>
    <hyperlink ref="A32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75" zoomScaleNormal="75" workbookViewId="0" topLeftCell="A17">
      <selection activeCell="C20" sqref="C20"/>
    </sheetView>
  </sheetViews>
  <sheetFormatPr defaultColWidth="9.140625" defaultRowHeight="12.75"/>
  <cols>
    <col min="1" max="1" width="3.140625" style="6" bestFit="1" customWidth="1"/>
    <col min="2" max="2" width="17.28125" style="6" bestFit="1" customWidth="1"/>
    <col min="3" max="3" width="81.7109375" style="6" customWidth="1"/>
    <col min="4" max="4" width="12.7109375" style="27" bestFit="1" customWidth="1"/>
    <col min="5" max="5" width="12.00390625" style="27" bestFit="1" customWidth="1"/>
    <col min="6" max="6" width="9.140625" style="20" customWidth="1"/>
    <col min="7" max="16384" width="11.421875" style="6" customWidth="1"/>
  </cols>
  <sheetData>
    <row r="1" spans="1:6" ht="12.75">
      <c r="A1" s="275" t="s">
        <v>211</v>
      </c>
      <c r="B1" s="275"/>
      <c r="C1" s="275"/>
      <c r="D1" s="275"/>
      <c r="E1" s="275"/>
      <c r="F1" s="275"/>
    </row>
    <row r="2" spans="1:7" ht="12.75" customHeight="1">
      <c r="A2" s="284" t="s">
        <v>228</v>
      </c>
      <c r="B2" s="284"/>
      <c r="C2" s="284"/>
      <c r="D2" s="284"/>
      <c r="E2" s="284"/>
      <c r="F2" s="284"/>
      <c r="G2" s="7"/>
    </row>
    <row r="3" spans="1:6" ht="12.75" customHeight="1" thickBot="1">
      <c r="A3" s="42"/>
      <c r="B3" s="42"/>
      <c r="C3" s="42"/>
      <c r="D3" s="154"/>
      <c r="E3" s="154"/>
      <c r="F3" s="263"/>
    </row>
    <row r="4" spans="1:7" ht="41.25" customHeight="1">
      <c r="A4" s="65"/>
      <c r="B4" s="137" t="s">
        <v>243</v>
      </c>
      <c r="C4" s="141" t="s">
        <v>177</v>
      </c>
      <c r="D4" s="142" t="s">
        <v>39</v>
      </c>
      <c r="E4" s="142" t="s">
        <v>274</v>
      </c>
      <c r="F4" s="264" t="s">
        <v>40</v>
      </c>
      <c r="G4" s="29"/>
    </row>
    <row r="5" spans="1:6" ht="12.75">
      <c r="A5" s="127"/>
      <c r="B5" s="67" t="s">
        <v>135</v>
      </c>
      <c r="C5" s="67" t="s">
        <v>1</v>
      </c>
      <c r="D5" s="155">
        <v>151394</v>
      </c>
      <c r="E5" s="155">
        <v>10724.954927192804</v>
      </c>
      <c r="F5" s="69">
        <v>1</v>
      </c>
    </row>
    <row r="6" spans="1:6" ht="12.75">
      <c r="A6" s="128">
        <v>1</v>
      </c>
      <c r="B6" s="8" t="s">
        <v>100</v>
      </c>
      <c r="C6" s="46" t="s">
        <v>101</v>
      </c>
      <c r="D6" s="151">
        <v>30992</v>
      </c>
      <c r="E6" s="151">
        <v>2195.515034304922</v>
      </c>
      <c r="F6" s="31">
        <v>0.20471088682510535</v>
      </c>
    </row>
    <row r="7" spans="1:6" ht="12.75">
      <c r="A7" s="128">
        <v>2</v>
      </c>
      <c r="B7" s="12" t="s">
        <v>98</v>
      </c>
      <c r="C7" s="47" t="s">
        <v>99</v>
      </c>
      <c r="D7" s="34">
        <v>15905</v>
      </c>
      <c r="E7" s="151">
        <v>1126.7316281821047</v>
      </c>
      <c r="F7" s="24">
        <v>0.10505700358006262</v>
      </c>
    </row>
    <row r="8" spans="1:6" ht="12.75">
      <c r="A8" s="128">
        <v>3</v>
      </c>
      <c r="B8" s="12" t="s">
        <v>96</v>
      </c>
      <c r="C8" s="47" t="s">
        <v>97</v>
      </c>
      <c r="D8" s="34">
        <v>8019</v>
      </c>
      <c r="E8" s="151">
        <v>568.0767636838917</v>
      </c>
      <c r="F8" s="24">
        <v>0.05296775301531104</v>
      </c>
    </row>
    <row r="9" spans="1:6" ht="12.75">
      <c r="A9" s="128">
        <v>4</v>
      </c>
      <c r="B9" s="12" t="s">
        <v>51</v>
      </c>
      <c r="C9" s="47" t="s">
        <v>52</v>
      </c>
      <c r="D9" s="34">
        <v>7678</v>
      </c>
      <c r="E9" s="151">
        <v>543.9198642679786</v>
      </c>
      <c r="F9" s="24">
        <v>0.050715351995455564</v>
      </c>
    </row>
    <row r="10" spans="1:6" ht="12.75">
      <c r="A10" s="128"/>
      <c r="B10" s="70" t="s">
        <v>118</v>
      </c>
      <c r="C10" s="71" t="s">
        <v>182</v>
      </c>
      <c r="D10" s="34">
        <v>2882</v>
      </c>
      <c r="E10" s="151"/>
      <c r="F10" s="24"/>
    </row>
    <row r="11" spans="1:6" ht="12.75">
      <c r="A11" s="128"/>
      <c r="B11" s="70" t="s">
        <v>117</v>
      </c>
      <c r="C11" s="71" t="s">
        <v>183</v>
      </c>
      <c r="D11" s="34">
        <v>399</v>
      </c>
      <c r="E11" s="151"/>
      <c r="F11" s="24"/>
    </row>
    <row r="12" spans="1:6" ht="12.75">
      <c r="A12" s="128"/>
      <c r="B12" s="70" t="s">
        <v>122</v>
      </c>
      <c r="C12" s="71" t="s">
        <v>123</v>
      </c>
      <c r="D12" s="34">
        <v>394</v>
      </c>
      <c r="E12" s="151"/>
      <c r="F12" s="24"/>
    </row>
    <row r="13" spans="1:6" ht="12.75">
      <c r="A13" s="128"/>
      <c r="B13" s="70" t="s">
        <v>119</v>
      </c>
      <c r="C13" s="71" t="s">
        <v>184</v>
      </c>
      <c r="D13" s="34">
        <v>368</v>
      </c>
      <c r="E13" s="151"/>
      <c r="F13" s="24"/>
    </row>
    <row r="14" spans="1:6" ht="12.75">
      <c r="A14" s="128"/>
      <c r="B14" s="70" t="s">
        <v>139</v>
      </c>
      <c r="C14" s="71" t="s">
        <v>229</v>
      </c>
      <c r="D14" s="34">
        <v>262</v>
      </c>
      <c r="E14" s="151"/>
      <c r="F14" s="24"/>
    </row>
    <row r="15" spans="1:10" ht="12.75">
      <c r="A15" s="128"/>
      <c r="B15" s="70" t="s">
        <v>120</v>
      </c>
      <c r="C15" s="71" t="s">
        <v>230</v>
      </c>
      <c r="D15" s="34">
        <v>247</v>
      </c>
      <c r="E15" s="151"/>
      <c r="F15" s="24"/>
      <c r="G15" s="33"/>
      <c r="J15" s="29"/>
    </row>
    <row r="16" spans="1:10" ht="12.75">
      <c r="A16" s="128">
        <v>5</v>
      </c>
      <c r="B16" s="12" t="s">
        <v>113</v>
      </c>
      <c r="C16" s="47" t="s">
        <v>231</v>
      </c>
      <c r="D16" s="34">
        <v>6558</v>
      </c>
      <c r="E16" s="151">
        <v>464.57755533594735</v>
      </c>
      <c r="F16" s="24">
        <v>0.04331743662232321</v>
      </c>
      <c r="G16" s="33"/>
      <c r="J16" s="29"/>
    </row>
    <row r="17" spans="1:6" ht="12.75">
      <c r="A17" s="128"/>
      <c r="B17" s="70" t="s">
        <v>83</v>
      </c>
      <c r="C17" s="71" t="s">
        <v>181</v>
      </c>
      <c r="D17" s="34">
        <v>904</v>
      </c>
      <c r="E17" s="151"/>
      <c r="F17" s="24"/>
    </row>
    <row r="18" spans="1:6" ht="12.75">
      <c r="A18" s="128">
        <v>6</v>
      </c>
      <c r="B18" s="12" t="s">
        <v>103</v>
      </c>
      <c r="C18" s="47" t="s">
        <v>232</v>
      </c>
      <c r="D18" s="34">
        <v>5314</v>
      </c>
      <c r="E18" s="151">
        <v>376.4509193435841</v>
      </c>
      <c r="F18" s="24">
        <v>0.03510046633287977</v>
      </c>
    </row>
    <row r="19" spans="1:10" ht="12.75">
      <c r="A19" s="128"/>
      <c r="B19" s="70" t="s">
        <v>104</v>
      </c>
      <c r="C19" s="71" t="s">
        <v>169</v>
      </c>
      <c r="D19" s="34">
        <v>1734</v>
      </c>
      <c r="E19" s="151"/>
      <c r="F19" s="24"/>
      <c r="J19" s="29"/>
    </row>
    <row r="20" spans="1:6" ht="12.75">
      <c r="A20" s="128"/>
      <c r="B20" s="70" t="s">
        <v>147</v>
      </c>
      <c r="C20" s="71" t="s">
        <v>233</v>
      </c>
      <c r="D20" s="34">
        <v>651</v>
      </c>
      <c r="E20" s="151"/>
      <c r="F20" s="24"/>
    </row>
    <row r="21" spans="1:7" ht="12.75">
      <c r="A21" s="128">
        <v>7</v>
      </c>
      <c r="B21" s="12" t="s">
        <v>94</v>
      </c>
      <c r="C21" s="47" t="s">
        <v>95</v>
      </c>
      <c r="D21" s="34">
        <v>5100</v>
      </c>
      <c r="E21" s="151">
        <v>361.29087102978525</v>
      </c>
      <c r="F21" s="24">
        <v>0.033686936074084836</v>
      </c>
      <c r="G21" s="33"/>
    </row>
    <row r="22" spans="1:6" ht="12.75">
      <c r="A22" s="128">
        <v>8</v>
      </c>
      <c r="B22" s="12" t="s">
        <v>79</v>
      </c>
      <c r="C22" s="47" t="s">
        <v>80</v>
      </c>
      <c r="D22" s="34">
        <v>4207</v>
      </c>
      <c r="E22" s="151">
        <v>298.02954792594244</v>
      </c>
      <c r="F22" s="24">
        <v>0.027788419620328415</v>
      </c>
    </row>
    <row r="23" spans="1:6" ht="12.75">
      <c r="A23" s="128">
        <v>9</v>
      </c>
      <c r="B23" s="12" t="s">
        <v>234</v>
      </c>
      <c r="C23" s="47" t="s">
        <v>235</v>
      </c>
      <c r="D23" s="34">
        <v>3745</v>
      </c>
      <c r="E23" s="151">
        <v>265.30084549147955</v>
      </c>
      <c r="F23" s="24">
        <v>0.024736779528911318</v>
      </c>
    </row>
    <row r="24" spans="1:10" ht="12.75">
      <c r="A24" s="128">
        <v>10</v>
      </c>
      <c r="B24" s="12" t="s">
        <v>54</v>
      </c>
      <c r="C24" s="47" t="s">
        <v>55</v>
      </c>
      <c r="D24" s="34">
        <v>3475</v>
      </c>
      <c r="E24" s="151">
        <v>246.17368173107917</v>
      </c>
      <c r="F24" s="24">
        <v>0.02295335350145977</v>
      </c>
      <c r="G24" s="33"/>
      <c r="J24" s="29"/>
    </row>
    <row r="25" spans="1:10" ht="12.75">
      <c r="A25" s="128">
        <v>11</v>
      </c>
      <c r="B25" s="12" t="s">
        <v>73</v>
      </c>
      <c r="C25" s="47" t="s">
        <v>74</v>
      </c>
      <c r="D25" s="34">
        <v>3225</v>
      </c>
      <c r="E25" s="151">
        <v>228.4633449158936</v>
      </c>
      <c r="F25" s="24">
        <v>0.021302033105671296</v>
      </c>
      <c r="J25" s="29"/>
    </row>
    <row r="26" spans="1:6" ht="12.75">
      <c r="A26" s="128">
        <v>12</v>
      </c>
      <c r="B26" s="12" t="s">
        <v>112</v>
      </c>
      <c r="C26" s="47" t="s">
        <v>7</v>
      </c>
      <c r="D26" s="34">
        <v>2683</v>
      </c>
      <c r="E26" s="151">
        <v>190.06733470057134</v>
      </c>
      <c r="F26" s="24">
        <v>0.017721970487601886</v>
      </c>
    </row>
    <row r="27" spans="1:6" ht="12.75">
      <c r="A27" s="128"/>
      <c r="B27" s="70" t="s">
        <v>60</v>
      </c>
      <c r="C27" s="72" t="s">
        <v>61</v>
      </c>
      <c r="D27" s="34">
        <v>883</v>
      </c>
      <c r="E27" s="151"/>
      <c r="F27" s="24"/>
    </row>
    <row r="28" spans="1:6" ht="12.75">
      <c r="A28" s="128"/>
      <c r="B28" s="70" t="s">
        <v>145</v>
      </c>
      <c r="C28" s="71" t="s">
        <v>146</v>
      </c>
      <c r="D28" s="34">
        <v>102</v>
      </c>
      <c r="E28" s="151"/>
      <c r="F28" s="24"/>
    </row>
    <row r="29" spans="1:6" ht="12.75">
      <c r="A29" s="128">
        <v>13</v>
      </c>
      <c r="B29" s="12" t="s">
        <v>68</v>
      </c>
      <c r="C29" s="47" t="s">
        <v>194</v>
      </c>
      <c r="D29" s="34">
        <v>2661</v>
      </c>
      <c r="E29" s="151">
        <v>188.508825060835</v>
      </c>
      <c r="F29" s="24">
        <v>0.0175766542927725</v>
      </c>
    </row>
    <row r="30" spans="1:6" ht="12.75">
      <c r="A30" s="128">
        <v>14</v>
      </c>
      <c r="B30" s="130" t="s">
        <v>65</v>
      </c>
      <c r="C30" s="131" t="s">
        <v>66</v>
      </c>
      <c r="D30" s="34">
        <v>1939</v>
      </c>
      <c r="E30" s="34">
        <v>137.36137233857914</v>
      </c>
      <c r="F30" s="24">
        <v>0.012807640989735393</v>
      </c>
    </row>
    <row r="31" spans="1:6" ht="12.75">
      <c r="A31" s="128">
        <v>15</v>
      </c>
      <c r="B31" s="12" t="s">
        <v>75</v>
      </c>
      <c r="C31" s="47" t="s">
        <v>76</v>
      </c>
      <c r="D31" s="34">
        <v>1933</v>
      </c>
      <c r="E31" s="34">
        <v>136.93632425501468</v>
      </c>
      <c r="F31" s="24">
        <v>0.01276800930023647</v>
      </c>
    </row>
    <row r="32" spans="1:6" ht="12.75">
      <c r="A32" s="128">
        <v>16</v>
      </c>
      <c r="B32" s="12" t="s">
        <v>132</v>
      </c>
      <c r="C32" s="47" t="s">
        <v>62</v>
      </c>
      <c r="D32" s="34">
        <v>1808</v>
      </c>
      <c r="E32" s="34">
        <v>128.0811558474219</v>
      </c>
      <c r="F32" s="24">
        <v>0.011942349102342233</v>
      </c>
    </row>
    <row r="33" spans="1:10" ht="12.75">
      <c r="A33" s="128"/>
      <c r="B33" s="70" t="s">
        <v>133</v>
      </c>
      <c r="C33" s="71" t="s">
        <v>134</v>
      </c>
      <c r="D33" s="34">
        <v>115</v>
      </c>
      <c r="E33" s="34"/>
      <c r="F33" s="24"/>
      <c r="G33" s="33"/>
      <c r="J33" s="29"/>
    </row>
    <row r="34" spans="1:10" ht="12.75">
      <c r="A34" s="128">
        <v>17</v>
      </c>
      <c r="B34" s="12" t="s">
        <v>108</v>
      </c>
      <c r="C34" s="47" t="s">
        <v>109</v>
      </c>
      <c r="D34" s="34">
        <v>1615</v>
      </c>
      <c r="E34" s="34">
        <v>114.40877582609866</v>
      </c>
      <c r="F34" s="24">
        <v>0.010667529756793533</v>
      </c>
      <c r="G34" s="33"/>
      <c r="J34" s="29"/>
    </row>
    <row r="35" spans="1:10" ht="12.75">
      <c r="A35" s="128"/>
      <c r="B35" s="70" t="s">
        <v>58</v>
      </c>
      <c r="C35" s="71" t="s">
        <v>59</v>
      </c>
      <c r="D35" s="34">
        <v>827</v>
      </c>
      <c r="E35" s="34"/>
      <c r="F35" s="24"/>
      <c r="G35" s="33"/>
      <c r="J35" s="29"/>
    </row>
    <row r="36" spans="1:10" ht="12.75">
      <c r="A36" s="128"/>
      <c r="B36" s="70" t="s">
        <v>143</v>
      </c>
      <c r="C36" s="71" t="s">
        <v>144</v>
      </c>
      <c r="D36" s="34">
        <v>95</v>
      </c>
      <c r="E36" s="34"/>
      <c r="F36" s="24"/>
      <c r="G36" s="33"/>
      <c r="J36" s="29"/>
    </row>
    <row r="37" spans="1:6" ht="12.75">
      <c r="A37" s="128">
        <v>18</v>
      </c>
      <c r="B37" s="12" t="s">
        <v>49</v>
      </c>
      <c r="C37" s="47" t="s">
        <v>50</v>
      </c>
      <c r="D37" s="34">
        <v>1283</v>
      </c>
      <c r="E37" s="34">
        <v>90.88944853553225</v>
      </c>
      <c r="F37" s="24">
        <v>0.00847457627118644</v>
      </c>
    </row>
    <row r="38" spans="1:6" ht="12.75">
      <c r="A38" s="128">
        <v>19</v>
      </c>
      <c r="B38" s="12" t="s">
        <v>92</v>
      </c>
      <c r="C38" s="47" t="s">
        <v>93</v>
      </c>
      <c r="D38" s="34">
        <v>1039</v>
      </c>
      <c r="E38" s="34">
        <v>73.60415980391114</v>
      </c>
      <c r="F38" s="24">
        <v>0.006862887564896891</v>
      </c>
    </row>
    <row r="39" spans="1:6" ht="13.5" thickBot="1">
      <c r="A39" s="129">
        <v>20</v>
      </c>
      <c r="B39" s="17" t="s">
        <v>64</v>
      </c>
      <c r="C39" s="49" t="s">
        <v>236</v>
      </c>
      <c r="D39" s="25">
        <v>943</v>
      </c>
      <c r="E39" s="25">
        <v>66.8033904668799</v>
      </c>
      <c r="F39" s="26">
        <v>0.006228780532914118</v>
      </c>
    </row>
    <row r="40" spans="1:6" ht="12" thickBot="1">
      <c r="A40" s="123"/>
      <c r="B40" s="123"/>
      <c r="C40" s="124" t="s">
        <v>198</v>
      </c>
      <c r="D40" s="125"/>
      <c r="E40" s="125"/>
      <c r="F40" s="126"/>
    </row>
    <row r="41" spans="1:6" ht="11.25">
      <c r="A41" s="21"/>
      <c r="B41" s="22" t="s">
        <v>129</v>
      </c>
      <c r="C41" s="48" t="s">
        <v>237</v>
      </c>
      <c r="D41" s="122">
        <v>6553</v>
      </c>
      <c r="E41" s="122">
        <v>464.22334859964366</v>
      </c>
      <c r="F41" s="23">
        <v>0.04328441021440744</v>
      </c>
    </row>
    <row r="42" spans="1:6" ht="12" thickBot="1">
      <c r="A42" s="32"/>
      <c r="B42" s="17"/>
      <c r="C42" s="49" t="s">
        <v>116</v>
      </c>
      <c r="D42" s="25">
        <v>34719</v>
      </c>
      <c r="E42" s="25">
        <v>2459.5407355457087</v>
      </c>
      <c r="F42" s="26">
        <v>0.2293287712855199</v>
      </c>
    </row>
    <row r="43" spans="1:6" ht="11.25">
      <c r="A43" s="6" t="s">
        <v>221</v>
      </c>
      <c r="D43" s="153"/>
      <c r="E43" s="153"/>
      <c r="F43" s="265"/>
    </row>
    <row r="44" ht="11.25">
      <c r="A44" s="6" t="s">
        <v>217</v>
      </c>
    </row>
    <row r="45" ht="11.25">
      <c r="A45" s="7" t="s">
        <v>218</v>
      </c>
    </row>
    <row r="46" ht="11.25">
      <c r="A46" s="6" t="s">
        <v>216</v>
      </c>
    </row>
    <row r="47" spans="1:6" ht="12.75">
      <c r="A47" s="275" t="s">
        <v>211</v>
      </c>
      <c r="B47" s="275"/>
      <c r="C47" s="275"/>
      <c r="D47" s="275"/>
      <c r="E47" s="275"/>
      <c r="F47" s="275"/>
    </row>
  </sheetData>
  <mergeCells count="3">
    <mergeCell ref="A2:F2"/>
    <mergeCell ref="A1:F1"/>
    <mergeCell ref="A47:F47"/>
  </mergeCells>
  <hyperlinks>
    <hyperlink ref="A47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zoomScale="75" zoomScaleNormal="75" workbookViewId="0" topLeftCell="A1">
      <selection activeCell="C7" sqref="C7"/>
    </sheetView>
  </sheetViews>
  <sheetFormatPr defaultColWidth="9.140625" defaultRowHeight="12.75"/>
  <cols>
    <col min="1" max="1" width="3.140625" style="6" bestFit="1" customWidth="1"/>
    <col min="2" max="2" width="17.28125" style="6" bestFit="1" customWidth="1"/>
    <col min="3" max="3" width="79.8515625" style="6" customWidth="1"/>
    <col min="4" max="4" width="12.00390625" style="27" bestFit="1" customWidth="1"/>
    <col min="5" max="5" width="10.8515625" style="27" bestFit="1" customWidth="1"/>
    <col min="6" max="6" width="10.28125" style="20" customWidth="1"/>
    <col min="7" max="7" width="11.421875" style="6" hidden="1" customWidth="1"/>
    <col min="8" max="16384" width="11.421875" style="6" customWidth="1"/>
  </cols>
  <sheetData>
    <row r="1" spans="1:6" ht="12.75">
      <c r="A1" s="275" t="s">
        <v>211</v>
      </c>
      <c r="B1" s="275"/>
      <c r="C1" s="275"/>
      <c r="D1" s="275"/>
      <c r="E1" s="275"/>
      <c r="F1" s="275"/>
    </row>
    <row r="2" spans="1:6" ht="12.75" customHeight="1">
      <c r="A2" s="284" t="s">
        <v>238</v>
      </c>
      <c r="B2" s="284"/>
      <c r="C2" s="284"/>
      <c r="D2" s="284"/>
      <c r="E2" s="284"/>
      <c r="F2" s="284"/>
    </row>
    <row r="3" spans="1:6" ht="12.75" customHeight="1" thickBot="1">
      <c r="A3" s="30"/>
      <c r="B3" s="30"/>
      <c r="C3" s="30"/>
      <c r="D3" s="149"/>
      <c r="E3" s="149"/>
      <c r="F3" s="266"/>
    </row>
    <row r="4" spans="1:6" ht="39" thickBot="1">
      <c r="A4" s="147"/>
      <c r="B4" s="137" t="s">
        <v>243</v>
      </c>
      <c r="C4" s="141" t="s">
        <v>177</v>
      </c>
      <c r="D4" s="142" t="s">
        <v>39</v>
      </c>
      <c r="E4" s="142" t="s">
        <v>244</v>
      </c>
      <c r="F4" s="264" t="s">
        <v>40</v>
      </c>
    </row>
    <row r="5" spans="1:6" ht="12.75">
      <c r="A5" s="132"/>
      <c r="B5" s="138" t="s">
        <v>135</v>
      </c>
      <c r="C5" s="73" t="s">
        <v>1</v>
      </c>
      <c r="D5" s="150">
        <v>91208</v>
      </c>
      <c r="E5" s="150">
        <v>6212.960515739482</v>
      </c>
      <c r="F5" s="267">
        <v>1</v>
      </c>
    </row>
    <row r="6" spans="1:8" ht="12.75">
      <c r="A6" s="139">
        <v>1</v>
      </c>
      <c r="B6" s="133" t="s">
        <v>103</v>
      </c>
      <c r="C6" s="46" t="s">
        <v>17</v>
      </c>
      <c r="D6" s="151">
        <v>7671</v>
      </c>
      <c r="E6" s="151">
        <v>522.5377172642484</v>
      </c>
      <c r="F6" s="31">
        <v>0.08410446452065608</v>
      </c>
      <c r="H6" s="29"/>
    </row>
    <row r="7" spans="1:6" ht="12.75">
      <c r="A7" s="139"/>
      <c r="B7" s="134" t="s">
        <v>104</v>
      </c>
      <c r="C7" s="71" t="s">
        <v>169</v>
      </c>
      <c r="D7" s="34">
        <v>2769</v>
      </c>
      <c r="E7" s="34">
        <v>188.62038053770092</v>
      </c>
      <c r="F7" s="24"/>
    </row>
    <row r="8" spans="1:6" ht="12.75">
      <c r="A8" s="139"/>
      <c r="B8" s="134" t="s">
        <v>147</v>
      </c>
      <c r="C8" s="71" t="s">
        <v>233</v>
      </c>
      <c r="D8" s="34">
        <v>1137</v>
      </c>
      <c r="E8" s="34">
        <v>77.45083881233873</v>
      </c>
      <c r="F8" s="24"/>
    </row>
    <row r="9" spans="1:6" ht="12.75">
      <c r="A9" s="139">
        <v>2</v>
      </c>
      <c r="B9" s="133" t="s">
        <v>113</v>
      </c>
      <c r="C9" s="47" t="s">
        <v>231</v>
      </c>
      <c r="D9" s="34">
        <v>6756</v>
      </c>
      <c r="E9" s="34">
        <v>460.2092058189626</v>
      </c>
      <c r="F9" s="24">
        <v>0.07407244978510658</v>
      </c>
    </row>
    <row r="10" spans="1:6" ht="12.75">
      <c r="A10" s="139"/>
      <c r="B10" s="134" t="s">
        <v>83</v>
      </c>
      <c r="C10" s="71" t="s">
        <v>181</v>
      </c>
      <c r="D10" s="34">
        <v>1095</v>
      </c>
      <c r="E10" s="34">
        <v>74.58985795911249</v>
      </c>
      <c r="F10" s="24"/>
    </row>
    <row r="11" spans="1:6" ht="12.75">
      <c r="A11" s="139">
        <v>3</v>
      </c>
      <c r="B11" s="133" t="s">
        <v>51</v>
      </c>
      <c r="C11" s="47" t="s">
        <v>52</v>
      </c>
      <c r="D11" s="34">
        <v>6221</v>
      </c>
      <c r="E11" s="34">
        <v>423.76575923619987</v>
      </c>
      <c r="F11" s="24">
        <v>0.06820673625120603</v>
      </c>
    </row>
    <row r="12" spans="1:6" ht="12.75">
      <c r="A12" s="139"/>
      <c r="B12" s="134" t="s">
        <v>122</v>
      </c>
      <c r="C12" s="71" t="s">
        <v>123</v>
      </c>
      <c r="D12" s="34">
        <v>847</v>
      </c>
      <c r="E12" s="34">
        <v>57.696447206729026</v>
      </c>
      <c r="F12" s="24"/>
    </row>
    <row r="13" spans="1:6" ht="12.75">
      <c r="A13" s="139"/>
      <c r="B13" s="134" t="s">
        <v>140</v>
      </c>
      <c r="C13" s="71" t="s">
        <v>185</v>
      </c>
      <c r="D13" s="34">
        <v>805</v>
      </c>
      <c r="E13" s="34">
        <v>54.835466353502795</v>
      </c>
      <c r="F13" s="24"/>
    </row>
    <row r="14" spans="1:6" ht="12.75">
      <c r="A14" s="139"/>
      <c r="B14" s="134" t="s">
        <v>139</v>
      </c>
      <c r="C14" s="71" t="s">
        <v>239</v>
      </c>
      <c r="D14" s="34">
        <v>542</v>
      </c>
      <c r="E14" s="34">
        <v>36.920276724967096</v>
      </c>
      <c r="F14" s="24"/>
    </row>
    <row r="15" spans="1:7" ht="12.75">
      <c r="A15" s="139"/>
      <c r="B15" s="134" t="s">
        <v>117</v>
      </c>
      <c r="C15" s="71" t="s">
        <v>183</v>
      </c>
      <c r="D15" s="34">
        <v>435</v>
      </c>
      <c r="E15" s="34">
        <v>29.631587408414553</v>
      </c>
      <c r="F15" s="24"/>
      <c r="G15" s="29"/>
    </row>
    <row r="16" spans="1:6" ht="12.75">
      <c r="A16" s="139"/>
      <c r="B16" s="134" t="s">
        <v>121</v>
      </c>
      <c r="C16" s="71" t="s">
        <v>240</v>
      </c>
      <c r="D16" s="34">
        <v>332</v>
      </c>
      <c r="E16" s="34">
        <v>22.615372458835935</v>
      </c>
      <c r="F16" s="24"/>
    </row>
    <row r="17" spans="1:6" ht="12.75">
      <c r="A17" s="139">
        <v>4</v>
      </c>
      <c r="B17" s="133" t="s">
        <v>234</v>
      </c>
      <c r="C17" s="47" t="s">
        <v>235</v>
      </c>
      <c r="D17" s="34">
        <v>3902</v>
      </c>
      <c r="E17" s="34">
        <v>265.7987449830657</v>
      </c>
      <c r="F17" s="24">
        <v>0.04278133497061661</v>
      </c>
    </row>
    <row r="18" spans="1:6" ht="12.75">
      <c r="A18" s="139"/>
      <c r="B18" s="134" t="s">
        <v>86</v>
      </c>
      <c r="C18" s="71" t="s">
        <v>87</v>
      </c>
      <c r="D18" s="34">
        <v>1611</v>
      </c>
      <c r="E18" s="34">
        <v>109.73905129874908</v>
      </c>
      <c r="F18" s="24"/>
    </row>
    <row r="19" spans="1:6" ht="12.75">
      <c r="A19" s="139"/>
      <c r="B19" s="134" t="s">
        <v>84</v>
      </c>
      <c r="C19" s="71" t="s">
        <v>85</v>
      </c>
      <c r="D19" s="34">
        <v>622</v>
      </c>
      <c r="E19" s="34">
        <v>42.36976406444564</v>
      </c>
      <c r="F19" s="24"/>
    </row>
    <row r="20" spans="1:6" ht="12.75">
      <c r="A20" s="139">
        <v>5</v>
      </c>
      <c r="B20" s="133" t="s">
        <v>73</v>
      </c>
      <c r="C20" s="47" t="s">
        <v>74</v>
      </c>
      <c r="D20" s="34">
        <v>3710</v>
      </c>
      <c r="E20" s="34">
        <v>252.71997536831722</v>
      </c>
      <c r="F20" s="24">
        <v>0.04067625646873081</v>
      </c>
    </row>
    <row r="21" spans="1:6" ht="12.75">
      <c r="A21" s="139">
        <v>6</v>
      </c>
      <c r="B21" s="133" t="s">
        <v>75</v>
      </c>
      <c r="C21" s="47" t="s">
        <v>76</v>
      </c>
      <c r="D21" s="34">
        <v>3501</v>
      </c>
      <c r="E21" s="34">
        <v>238.48318969392955</v>
      </c>
      <c r="F21" s="24">
        <v>0.03838479080782387</v>
      </c>
    </row>
    <row r="22" spans="1:6" ht="12.75">
      <c r="A22" s="139">
        <v>7</v>
      </c>
      <c r="B22" s="133" t="s">
        <v>132</v>
      </c>
      <c r="C22" s="47" t="s">
        <v>62</v>
      </c>
      <c r="D22" s="34">
        <v>3302</v>
      </c>
      <c r="E22" s="34">
        <v>224.9275899369767</v>
      </c>
      <c r="F22" s="24">
        <v>0.03620296465222349</v>
      </c>
    </row>
    <row r="23" spans="1:6" ht="12.75">
      <c r="A23" s="139"/>
      <c r="B23" s="134" t="s">
        <v>133</v>
      </c>
      <c r="C23" s="71" t="s">
        <v>134</v>
      </c>
      <c r="D23" s="34">
        <v>533</v>
      </c>
      <c r="E23" s="34">
        <v>36.30720939927576</v>
      </c>
      <c r="F23" s="24"/>
    </row>
    <row r="24" spans="1:6" ht="12.75">
      <c r="A24" s="139">
        <v>8</v>
      </c>
      <c r="B24" s="133" t="s">
        <v>68</v>
      </c>
      <c r="C24" s="47" t="s">
        <v>194</v>
      </c>
      <c r="D24" s="34">
        <v>3207</v>
      </c>
      <c r="E24" s="34">
        <v>218.4563237213459</v>
      </c>
      <c r="F24" s="24">
        <v>0.03516138935181125</v>
      </c>
    </row>
    <row r="25" spans="1:6" ht="12" customHeight="1">
      <c r="A25" s="139">
        <v>9</v>
      </c>
      <c r="B25" s="133" t="s">
        <v>112</v>
      </c>
      <c r="C25" s="47" t="s">
        <v>7</v>
      </c>
      <c r="D25" s="34">
        <v>2514</v>
      </c>
      <c r="E25" s="34">
        <v>171.25013964311307</v>
      </c>
      <c r="F25" s="24">
        <v>0.027563371634067187</v>
      </c>
    </row>
    <row r="26" spans="1:6" ht="12" customHeight="1">
      <c r="A26" s="139"/>
      <c r="B26" s="134" t="s">
        <v>60</v>
      </c>
      <c r="C26" s="71" t="s">
        <v>61</v>
      </c>
      <c r="D26" s="34">
        <v>686</v>
      </c>
      <c r="E26" s="34">
        <v>46.72935393602847</v>
      </c>
      <c r="F26" s="24"/>
    </row>
    <row r="27" spans="1:6" ht="12" customHeight="1">
      <c r="A27" s="139"/>
      <c r="B27" s="134" t="s">
        <v>145</v>
      </c>
      <c r="C27" s="71" t="s">
        <v>146</v>
      </c>
      <c r="D27" s="34">
        <v>152</v>
      </c>
      <c r="E27" s="34">
        <v>10.354025945009223</v>
      </c>
      <c r="F27" s="24"/>
    </row>
    <row r="28" spans="1:6" ht="12" customHeight="1">
      <c r="A28" s="139">
        <v>10</v>
      </c>
      <c r="B28" s="133" t="s">
        <v>90</v>
      </c>
      <c r="C28" s="130" t="s">
        <v>91</v>
      </c>
      <c r="D28" s="34">
        <v>2466</v>
      </c>
      <c r="E28" s="34">
        <v>167.98044723942596</v>
      </c>
      <c r="F28" s="24">
        <v>0.027037102008595736</v>
      </c>
    </row>
    <row r="29" spans="1:6" ht="12" customHeight="1">
      <c r="A29" s="139">
        <v>11</v>
      </c>
      <c r="B29" s="133" t="s">
        <v>102</v>
      </c>
      <c r="C29" s="47" t="s">
        <v>241</v>
      </c>
      <c r="D29" s="34">
        <v>2392</v>
      </c>
      <c r="E29" s="34">
        <v>162.9396714504083</v>
      </c>
      <c r="F29" s="24">
        <v>0.026225769669327253</v>
      </c>
    </row>
    <row r="30" spans="1:6" ht="12" customHeight="1">
      <c r="A30" s="139">
        <v>12</v>
      </c>
      <c r="B30" s="133" t="s">
        <v>65</v>
      </c>
      <c r="C30" s="47" t="s">
        <v>66</v>
      </c>
      <c r="D30" s="34">
        <v>2153</v>
      </c>
      <c r="E30" s="34">
        <v>146.65932802371617</v>
      </c>
      <c r="F30" s="24">
        <v>0.023605385492500658</v>
      </c>
    </row>
    <row r="31" spans="1:6" ht="12" customHeight="1">
      <c r="A31" s="139">
        <v>13</v>
      </c>
      <c r="B31" s="133" t="s">
        <v>79</v>
      </c>
      <c r="C31" s="47" t="s">
        <v>80</v>
      </c>
      <c r="D31" s="34">
        <v>2015</v>
      </c>
      <c r="E31" s="34">
        <v>137.2589623631157</v>
      </c>
      <c r="F31" s="24">
        <v>0.02209236031927024</v>
      </c>
    </row>
    <row r="32" spans="1:6" ht="12" customHeight="1">
      <c r="A32" s="139">
        <v>14</v>
      </c>
      <c r="B32" s="133" t="s">
        <v>49</v>
      </c>
      <c r="C32" s="47" t="s">
        <v>50</v>
      </c>
      <c r="D32" s="34">
        <v>1219</v>
      </c>
      <c r="E32" s="34">
        <v>83.03656333530424</v>
      </c>
      <c r="F32" s="24">
        <v>0.013365055696868695</v>
      </c>
    </row>
    <row r="33" spans="1:6" ht="12.75">
      <c r="A33" s="139">
        <v>15</v>
      </c>
      <c r="B33" s="133" t="s">
        <v>64</v>
      </c>
      <c r="C33" s="47" t="s">
        <v>214</v>
      </c>
      <c r="D33" s="34">
        <v>1168</v>
      </c>
      <c r="E33" s="34">
        <v>79.56251515638667</v>
      </c>
      <c r="F33" s="24">
        <v>0.01280589421980528</v>
      </c>
    </row>
    <row r="34" spans="1:6" ht="12.75">
      <c r="A34" s="139">
        <v>16</v>
      </c>
      <c r="B34" s="133" t="s">
        <v>108</v>
      </c>
      <c r="C34" s="47" t="s">
        <v>109</v>
      </c>
      <c r="D34" s="34">
        <v>914</v>
      </c>
      <c r="E34" s="34">
        <v>62.2603928535423</v>
      </c>
      <c r="F34" s="24">
        <v>0.010021050785018857</v>
      </c>
    </row>
    <row r="35" spans="1:6" ht="12.75">
      <c r="A35" s="139"/>
      <c r="B35" s="134" t="s">
        <v>58</v>
      </c>
      <c r="C35" s="145" t="s">
        <v>59</v>
      </c>
      <c r="D35" s="151">
        <v>369</v>
      </c>
      <c r="E35" s="151">
        <v>25.135760353344757</v>
      </c>
      <c r="F35" s="31"/>
    </row>
    <row r="36" spans="1:6" ht="12.75">
      <c r="A36" s="139"/>
      <c r="B36" s="144" t="s">
        <v>141</v>
      </c>
      <c r="C36" s="146" t="s">
        <v>142</v>
      </c>
      <c r="D36" s="152">
        <v>96</v>
      </c>
      <c r="E36" s="152">
        <v>6.539384807374247</v>
      </c>
      <c r="F36" s="268"/>
    </row>
    <row r="37" spans="1:6" ht="12.75">
      <c r="A37" s="143"/>
      <c r="B37" s="134" t="s">
        <v>143</v>
      </c>
      <c r="C37" s="71" t="s">
        <v>144</v>
      </c>
      <c r="D37" s="34">
        <v>30</v>
      </c>
      <c r="E37" s="34">
        <v>2.043557752304452</v>
      </c>
      <c r="F37" s="24"/>
    </row>
    <row r="38" spans="1:6" ht="12.75">
      <c r="A38" s="143">
        <v>17</v>
      </c>
      <c r="B38" s="133" t="s">
        <v>69</v>
      </c>
      <c r="C38" s="47" t="s">
        <v>70</v>
      </c>
      <c r="D38" s="34">
        <v>750</v>
      </c>
      <c r="E38" s="34">
        <v>51.0889438076113</v>
      </c>
      <c r="F38" s="24">
        <v>0.008222962897991404</v>
      </c>
    </row>
    <row r="39" spans="1:8" ht="12.75">
      <c r="A39" s="143">
        <v>18</v>
      </c>
      <c r="B39" s="133" t="s">
        <v>67</v>
      </c>
      <c r="C39" s="47" t="s">
        <v>242</v>
      </c>
      <c r="D39" s="34">
        <v>742</v>
      </c>
      <c r="E39" s="34">
        <v>50.543995073663446</v>
      </c>
      <c r="F39" s="24">
        <v>0.008135251293746162</v>
      </c>
      <c r="H39" s="86"/>
    </row>
    <row r="40" spans="1:8" ht="12.75">
      <c r="A40" s="139">
        <v>19</v>
      </c>
      <c r="B40" s="133" t="s">
        <v>81</v>
      </c>
      <c r="C40" s="47" t="s">
        <v>82</v>
      </c>
      <c r="D40" s="34">
        <v>716</v>
      </c>
      <c r="E40" s="34">
        <v>48.77291168833292</v>
      </c>
      <c r="F40" s="24">
        <v>0.007850188579949128</v>
      </c>
      <c r="H40" s="86"/>
    </row>
    <row r="41" spans="1:8" ht="13.5" thickBot="1">
      <c r="A41" s="140">
        <v>20</v>
      </c>
      <c r="B41" s="135" t="s">
        <v>63</v>
      </c>
      <c r="C41" s="49" t="s">
        <v>127</v>
      </c>
      <c r="D41" s="25">
        <v>626</v>
      </c>
      <c r="E41" s="25">
        <v>42.642238431419564</v>
      </c>
      <c r="F41" s="26">
        <v>0.006863433032190159</v>
      </c>
      <c r="H41" s="86"/>
    </row>
    <row r="42" spans="1:8" ht="13.5" thickBot="1">
      <c r="A42" s="123"/>
      <c r="B42" s="148"/>
      <c r="C42" s="124" t="s">
        <v>198</v>
      </c>
      <c r="D42" s="125"/>
      <c r="E42" s="125">
        <v>0</v>
      </c>
      <c r="F42" s="126"/>
      <c r="H42" s="86"/>
    </row>
    <row r="43" spans="1:8" ht="12.75">
      <c r="A43" s="21"/>
      <c r="B43" s="136" t="s">
        <v>129</v>
      </c>
      <c r="C43" s="48" t="s">
        <v>130</v>
      </c>
      <c r="D43" s="122">
        <v>5107</v>
      </c>
      <c r="E43" s="122">
        <v>347.8816480339612</v>
      </c>
      <c r="F43" s="23">
        <v>0.05599289536005614</v>
      </c>
      <c r="H43" s="86"/>
    </row>
    <row r="44" spans="1:6" ht="12" thickBot="1">
      <c r="A44" s="32"/>
      <c r="B44" s="17"/>
      <c r="C44" s="17" t="s">
        <v>116</v>
      </c>
      <c r="D44" s="25">
        <v>30156</v>
      </c>
      <c r="E44" s="25">
        <v>2054.184252616435</v>
      </c>
      <c r="F44" s="26">
        <v>0.3306288922024384</v>
      </c>
    </row>
    <row r="45" spans="2:6" ht="11.25">
      <c r="B45" s="7"/>
      <c r="C45" s="7"/>
      <c r="D45" s="153"/>
      <c r="E45" s="153"/>
      <c r="F45" s="265"/>
    </row>
    <row r="46" spans="1:6" ht="11.25">
      <c r="A46" s="6" t="s">
        <v>221</v>
      </c>
      <c r="B46" s="7"/>
      <c r="C46" s="7"/>
      <c r="D46" s="153"/>
      <c r="E46" s="153"/>
      <c r="F46" s="265"/>
    </row>
    <row r="47" ht="11.25">
      <c r="A47" s="6" t="s">
        <v>217</v>
      </c>
    </row>
    <row r="48" ht="11.25">
      <c r="A48" s="7" t="s">
        <v>218</v>
      </c>
    </row>
    <row r="49" ht="11.25">
      <c r="A49" s="6" t="s">
        <v>216</v>
      </c>
    </row>
    <row r="50" spans="1:6" ht="12.75">
      <c r="A50" s="275" t="s">
        <v>211</v>
      </c>
      <c r="B50" s="275"/>
      <c r="C50" s="275"/>
      <c r="D50" s="275"/>
      <c r="E50" s="275"/>
      <c r="F50" s="275"/>
    </row>
  </sheetData>
  <mergeCells count="3">
    <mergeCell ref="A2:F2"/>
    <mergeCell ref="A1:F1"/>
    <mergeCell ref="A50:F50"/>
  </mergeCells>
  <hyperlinks>
    <hyperlink ref="A50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zoomScale="75" zoomScaleNormal="75" workbookViewId="0" topLeftCell="A46">
      <selection activeCell="A1" sqref="A1:J1"/>
    </sheetView>
  </sheetViews>
  <sheetFormatPr defaultColWidth="9.140625" defaultRowHeight="12.75"/>
  <cols>
    <col min="1" max="1" width="70.8515625" style="6" bestFit="1" customWidth="1"/>
    <col min="2" max="2" width="8.57421875" style="6" customWidth="1"/>
    <col min="3" max="3" width="9.140625" style="6" bestFit="1" customWidth="1"/>
    <col min="4" max="4" width="8.28125" style="6" bestFit="1" customWidth="1"/>
    <col min="5" max="5" width="9.140625" style="6" bestFit="1" customWidth="1"/>
    <col min="6" max="6" width="9.8515625" style="6" bestFit="1" customWidth="1"/>
    <col min="7" max="7" width="9.140625" style="6" bestFit="1" customWidth="1"/>
    <col min="8" max="8" width="8.00390625" style="6" bestFit="1" customWidth="1"/>
    <col min="9" max="9" width="12.57421875" style="6" bestFit="1" customWidth="1"/>
    <col min="10" max="10" width="8.00390625" style="20" bestFit="1" customWidth="1"/>
    <col min="11" max="16384" width="11.421875" style="6" customWidth="1"/>
  </cols>
  <sheetData>
    <row r="1" spans="1:10" ht="12.75">
      <c r="A1" s="275" t="s">
        <v>211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3.5">
      <c r="A2" s="284" t="s">
        <v>255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3.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ht="12" thickBot="1"/>
    <row r="5" spans="1:10" ht="13.5" customHeight="1" thickBot="1">
      <c r="A5" s="74" t="s">
        <v>172</v>
      </c>
      <c r="B5" s="75"/>
      <c r="C5" s="304" t="s">
        <v>168</v>
      </c>
      <c r="D5" s="305"/>
      <c r="E5" s="305"/>
      <c r="F5" s="305"/>
      <c r="G5" s="305"/>
      <c r="H5" s="305"/>
      <c r="I5" s="306"/>
      <c r="J5" s="309" t="s">
        <v>40</v>
      </c>
    </row>
    <row r="6" spans="1:10" ht="12.75" customHeight="1">
      <c r="A6" s="307" t="s">
        <v>171</v>
      </c>
      <c r="B6" s="67" t="s">
        <v>174</v>
      </c>
      <c r="C6" s="66" t="s">
        <v>180</v>
      </c>
      <c r="D6" s="76" t="s">
        <v>47</v>
      </c>
      <c r="E6" s="77" t="s">
        <v>48</v>
      </c>
      <c r="F6" s="66" t="s">
        <v>44</v>
      </c>
      <c r="G6" s="66" t="s">
        <v>45</v>
      </c>
      <c r="H6" s="66" t="s">
        <v>46</v>
      </c>
      <c r="I6" s="66" t="s">
        <v>1</v>
      </c>
      <c r="J6" s="310"/>
    </row>
    <row r="7" spans="1:10" ht="12" thickBot="1">
      <c r="A7" s="308"/>
      <c r="B7" s="78" t="s">
        <v>41</v>
      </c>
      <c r="C7" s="83"/>
      <c r="D7" s="84"/>
      <c r="E7" s="85"/>
      <c r="F7" s="83"/>
      <c r="G7" s="83"/>
      <c r="H7" s="83"/>
      <c r="I7" s="83"/>
      <c r="J7" s="310"/>
    </row>
    <row r="8" spans="1:10" ht="12.75">
      <c r="A8" s="139" t="s">
        <v>95</v>
      </c>
      <c r="B8" s="98" t="s">
        <v>94</v>
      </c>
      <c r="C8" s="157">
        <v>0</v>
      </c>
      <c r="D8" s="157">
        <v>0</v>
      </c>
      <c r="E8" s="157">
        <v>25</v>
      </c>
      <c r="F8" s="157">
        <v>4805</v>
      </c>
      <c r="G8" s="157">
        <v>247</v>
      </c>
      <c r="H8" s="157">
        <v>10</v>
      </c>
      <c r="I8" s="157">
        <f>C8+D8+E8+F8+G8+H8</f>
        <v>5087</v>
      </c>
      <c r="J8" s="24">
        <f>I8/$I$67</f>
        <v>0.03360106741350384</v>
      </c>
    </row>
    <row r="9" spans="1:10" ht="12.75">
      <c r="A9" s="139" t="s">
        <v>150</v>
      </c>
      <c r="B9" s="98" t="s">
        <v>131</v>
      </c>
      <c r="C9" s="157">
        <v>0</v>
      </c>
      <c r="D9" s="157"/>
      <c r="E9" s="157">
        <v>1</v>
      </c>
      <c r="F9" s="157">
        <v>238</v>
      </c>
      <c r="G9" s="157">
        <v>17</v>
      </c>
      <c r="H9" s="157"/>
      <c r="I9" s="157">
        <f>C9+D9+E9+F9+G9+H9</f>
        <v>256</v>
      </c>
      <c r="J9" s="24">
        <f aca="true" t="shared" si="0" ref="J9:J66">I9/$I$67</f>
        <v>0.0016909520852873958</v>
      </c>
    </row>
    <row r="10" spans="1:10" ht="12.75">
      <c r="A10" s="139" t="s">
        <v>70</v>
      </c>
      <c r="B10" s="98" t="s">
        <v>69</v>
      </c>
      <c r="C10" s="157">
        <v>85</v>
      </c>
      <c r="D10" s="157">
        <v>127</v>
      </c>
      <c r="E10" s="157">
        <v>104</v>
      </c>
      <c r="F10" s="157">
        <v>110</v>
      </c>
      <c r="G10" s="157">
        <v>131</v>
      </c>
      <c r="H10" s="157">
        <v>108</v>
      </c>
      <c r="I10" s="157">
        <f aca="true" t="shared" si="1" ref="I10:I65">C10+D10+E10+F10+G10+H10</f>
        <v>665</v>
      </c>
      <c r="J10" s="24">
        <f t="shared" si="0"/>
        <v>0.004392512252797336</v>
      </c>
    </row>
    <row r="11" spans="1:10" ht="12.75">
      <c r="A11" s="139" t="s">
        <v>151</v>
      </c>
      <c r="B11" s="98" t="s">
        <v>152</v>
      </c>
      <c r="C11" s="157">
        <v>32</v>
      </c>
      <c r="D11" s="157">
        <v>37</v>
      </c>
      <c r="E11" s="157">
        <v>16</v>
      </c>
      <c r="F11" s="157">
        <v>10</v>
      </c>
      <c r="G11" s="157">
        <v>16</v>
      </c>
      <c r="H11" s="157">
        <v>4</v>
      </c>
      <c r="I11" s="157">
        <f t="shared" si="1"/>
        <v>115</v>
      </c>
      <c r="J11" s="24">
        <f t="shared" si="0"/>
        <v>0.0007596073820626974</v>
      </c>
    </row>
    <row r="12" spans="1:10" ht="12.75">
      <c r="A12" s="139" t="s">
        <v>61</v>
      </c>
      <c r="B12" s="98" t="s">
        <v>60</v>
      </c>
      <c r="C12" s="157">
        <v>4</v>
      </c>
      <c r="D12" s="157">
        <v>8</v>
      </c>
      <c r="E12" s="157">
        <v>2</v>
      </c>
      <c r="F12" s="157">
        <v>51</v>
      </c>
      <c r="G12" s="157">
        <v>281</v>
      </c>
      <c r="H12" s="157">
        <v>537</v>
      </c>
      <c r="I12" s="157">
        <f t="shared" si="1"/>
        <v>883</v>
      </c>
      <c r="J12" s="24">
        <f t="shared" si="0"/>
        <v>0.005832463637924884</v>
      </c>
    </row>
    <row r="13" spans="1:10" ht="12.75">
      <c r="A13" s="139" t="s">
        <v>97</v>
      </c>
      <c r="B13" s="99" t="s">
        <v>96</v>
      </c>
      <c r="C13" s="157">
        <v>0</v>
      </c>
      <c r="D13" s="157">
        <v>0</v>
      </c>
      <c r="E13" s="157">
        <v>65</v>
      </c>
      <c r="F13" s="157">
        <v>6296</v>
      </c>
      <c r="G13" s="157">
        <v>112</v>
      </c>
      <c r="H13" s="157">
        <v>9</v>
      </c>
      <c r="I13" s="157">
        <f t="shared" si="1"/>
        <v>6482</v>
      </c>
      <c r="J13" s="24">
        <f t="shared" si="0"/>
        <v>0.04281543522200351</v>
      </c>
    </row>
    <row r="14" spans="1:10" ht="12.75">
      <c r="A14" s="139" t="s">
        <v>80</v>
      </c>
      <c r="B14" s="98" t="s">
        <v>79</v>
      </c>
      <c r="C14" s="157">
        <v>23</v>
      </c>
      <c r="D14" s="157">
        <v>5</v>
      </c>
      <c r="E14" s="157">
        <v>48</v>
      </c>
      <c r="F14" s="157">
        <v>2237</v>
      </c>
      <c r="G14" s="157">
        <v>1673</v>
      </c>
      <c r="H14" s="157">
        <v>221</v>
      </c>
      <c r="I14" s="157">
        <f t="shared" si="1"/>
        <v>4207</v>
      </c>
      <c r="J14" s="24">
        <f t="shared" si="0"/>
        <v>0.027788419620328415</v>
      </c>
    </row>
    <row r="15" spans="1:10" ht="12.75">
      <c r="A15" s="139" t="s">
        <v>153</v>
      </c>
      <c r="B15" s="98" t="s">
        <v>124</v>
      </c>
      <c r="C15" s="157">
        <v>2</v>
      </c>
      <c r="D15" s="157">
        <v>5</v>
      </c>
      <c r="E15" s="157">
        <v>8</v>
      </c>
      <c r="F15" s="157">
        <v>10</v>
      </c>
      <c r="G15" s="157">
        <v>4</v>
      </c>
      <c r="H15" s="157">
        <v>6</v>
      </c>
      <c r="I15" s="157">
        <f t="shared" si="1"/>
        <v>35</v>
      </c>
      <c r="J15" s="24">
        <f t="shared" si="0"/>
        <v>0.00023118485541038613</v>
      </c>
    </row>
    <row r="16" spans="1:10" ht="12.75">
      <c r="A16" s="139" t="s">
        <v>146</v>
      </c>
      <c r="B16" s="99" t="s">
        <v>145</v>
      </c>
      <c r="C16" s="157"/>
      <c r="D16" s="157"/>
      <c r="E16" s="157"/>
      <c r="F16" s="157">
        <v>33</v>
      </c>
      <c r="G16" s="157">
        <v>57</v>
      </c>
      <c r="H16" s="157">
        <v>12</v>
      </c>
      <c r="I16" s="157">
        <f t="shared" si="1"/>
        <v>102</v>
      </c>
      <c r="J16" s="24">
        <f t="shared" si="0"/>
        <v>0.0006737387214816968</v>
      </c>
    </row>
    <row r="17" spans="1:10" ht="12.75">
      <c r="A17" s="139" t="s">
        <v>57</v>
      </c>
      <c r="B17" s="99" t="s">
        <v>56</v>
      </c>
      <c r="C17" s="157"/>
      <c r="D17" s="157">
        <v>4</v>
      </c>
      <c r="E17" s="157">
        <v>25</v>
      </c>
      <c r="F17" s="157">
        <v>77</v>
      </c>
      <c r="G17" s="157">
        <v>196</v>
      </c>
      <c r="H17" s="157">
        <v>111</v>
      </c>
      <c r="I17" s="157">
        <f t="shared" si="1"/>
        <v>413</v>
      </c>
      <c r="J17" s="24">
        <f t="shared" si="0"/>
        <v>0.0027279812938425566</v>
      </c>
    </row>
    <row r="18" spans="1:10" ht="12.75">
      <c r="A18" s="139" t="s">
        <v>93</v>
      </c>
      <c r="B18" s="98" t="s">
        <v>92</v>
      </c>
      <c r="C18" s="157">
        <v>0</v>
      </c>
      <c r="D18" s="157"/>
      <c r="E18" s="157">
        <v>8</v>
      </c>
      <c r="F18" s="157">
        <v>791</v>
      </c>
      <c r="G18" s="157">
        <v>222</v>
      </c>
      <c r="H18" s="157">
        <v>16</v>
      </c>
      <c r="I18" s="157">
        <f t="shared" si="1"/>
        <v>1037</v>
      </c>
      <c r="J18" s="24">
        <f t="shared" si="0"/>
        <v>0.006849677001730584</v>
      </c>
    </row>
    <row r="19" spans="1:10" ht="12.75">
      <c r="A19" s="139" t="s">
        <v>186</v>
      </c>
      <c r="B19" s="98" t="s">
        <v>128</v>
      </c>
      <c r="C19" s="157">
        <v>10</v>
      </c>
      <c r="D19" s="157">
        <v>3</v>
      </c>
      <c r="E19" s="157">
        <v>22</v>
      </c>
      <c r="F19" s="157">
        <v>44</v>
      </c>
      <c r="G19" s="157">
        <v>18</v>
      </c>
      <c r="H19" s="157">
        <v>3</v>
      </c>
      <c r="I19" s="157">
        <f t="shared" si="1"/>
        <v>100</v>
      </c>
      <c r="J19" s="24">
        <f t="shared" si="0"/>
        <v>0.000660528158315389</v>
      </c>
    </row>
    <row r="20" spans="1:10" ht="12.75">
      <c r="A20" s="139" t="s">
        <v>188</v>
      </c>
      <c r="B20" s="98" t="s">
        <v>154</v>
      </c>
      <c r="C20" s="157">
        <v>2</v>
      </c>
      <c r="D20" s="157"/>
      <c r="E20" s="157">
        <v>4</v>
      </c>
      <c r="F20" s="157">
        <v>75</v>
      </c>
      <c r="G20" s="157">
        <v>158</v>
      </c>
      <c r="H20" s="157">
        <v>90</v>
      </c>
      <c r="I20" s="157">
        <f t="shared" si="1"/>
        <v>329</v>
      </c>
      <c r="J20" s="24">
        <f t="shared" si="0"/>
        <v>0.00217313764085763</v>
      </c>
    </row>
    <row r="21" spans="1:10" ht="12.75">
      <c r="A21" s="139" t="s">
        <v>187</v>
      </c>
      <c r="B21" s="98" t="s">
        <v>155</v>
      </c>
      <c r="C21" s="157">
        <v>2</v>
      </c>
      <c r="D21" s="157">
        <v>1</v>
      </c>
      <c r="E21" s="157">
        <v>1</v>
      </c>
      <c r="F21" s="157">
        <v>6</v>
      </c>
      <c r="G21" s="157">
        <v>24</v>
      </c>
      <c r="H21" s="157">
        <v>12</v>
      </c>
      <c r="I21" s="157">
        <f t="shared" si="1"/>
        <v>46</v>
      </c>
      <c r="J21" s="24">
        <f t="shared" si="0"/>
        <v>0.00030384295282507895</v>
      </c>
    </row>
    <row r="22" spans="1:10" ht="12.75">
      <c r="A22" s="139" t="s">
        <v>194</v>
      </c>
      <c r="B22" s="98" t="s">
        <v>68</v>
      </c>
      <c r="C22" s="157">
        <v>3</v>
      </c>
      <c r="D22" s="157">
        <v>798</v>
      </c>
      <c r="E22" s="157">
        <v>1433</v>
      </c>
      <c r="F22" s="157">
        <v>382</v>
      </c>
      <c r="G22" s="157">
        <v>35</v>
      </c>
      <c r="H22" s="157">
        <v>10</v>
      </c>
      <c r="I22" s="157">
        <f t="shared" si="1"/>
        <v>2661</v>
      </c>
      <c r="J22" s="24">
        <f t="shared" si="0"/>
        <v>0.0175766542927725</v>
      </c>
    </row>
    <row r="23" spans="1:10" ht="12.75">
      <c r="A23" s="139" t="s">
        <v>254</v>
      </c>
      <c r="B23" s="98" t="s">
        <v>160</v>
      </c>
      <c r="C23" s="157">
        <v>1</v>
      </c>
      <c r="D23" s="157">
        <v>0</v>
      </c>
      <c r="E23" s="157"/>
      <c r="F23" s="157">
        <v>13</v>
      </c>
      <c r="G23" s="157">
        <v>5</v>
      </c>
      <c r="H23" s="157">
        <v>1</v>
      </c>
      <c r="I23" s="157">
        <f t="shared" si="1"/>
        <v>20</v>
      </c>
      <c r="J23" s="24">
        <f t="shared" si="0"/>
        <v>0.00013210563166307778</v>
      </c>
    </row>
    <row r="24" spans="1:10" ht="12.75">
      <c r="A24" s="139" t="s">
        <v>127</v>
      </c>
      <c r="B24" s="98" t="s">
        <v>63</v>
      </c>
      <c r="C24" s="157">
        <v>4</v>
      </c>
      <c r="D24" s="157">
        <v>7</v>
      </c>
      <c r="E24" s="157">
        <v>14</v>
      </c>
      <c r="F24" s="157">
        <v>94</v>
      </c>
      <c r="G24" s="157">
        <v>184</v>
      </c>
      <c r="H24" s="157">
        <v>173</v>
      </c>
      <c r="I24" s="157">
        <f t="shared" si="1"/>
        <v>476</v>
      </c>
      <c r="J24" s="24">
        <f t="shared" si="0"/>
        <v>0.0031441140335812514</v>
      </c>
    </row>
    <row r="25" spans="1:10" ht="12.75">
      <c r="A25" s="139" t="s">
        <v>107</v>
      </c>
      <c r="B25" s="98" t="s">
        <v>106</v>
      </c>
      <c r="C25" s="157">
        <v>2</v>
      </c>
      <c r="D25" s="157">
        <v>1</v>
      </c>
      <c r="E25" s="157">
        <v>15</v>
      </c>
      <c r="F25" s="157">
        <v>252</v>
      </c>
      <c r="G25" s="157">
        <v>190</v>
      </c>
      <c r="H25" s="157">
        <v>26</v>
      </c>
      <c r="I25" s="157">
        <f t="shared" si="1"/>
        <v>486</v>
      </c>
      <c r="J25" s="24">
        <f t="shared" si="0"/>
        <v>0.0032101668494127905</v>
      </c>
    </row>
    <row r="26" spans="1:10" ht="12.75">
      <c r="A26" s="139" t="s">
        <v>74</v>
      </c>
      <c r="B26" s="98" t="s">
        <v>73</v>
      </c>
      <c r="C26" s="157">
        <v>20</v>
      </c>
      <c r="D26" s="157">
        <v>55</v>
      </c>
      <c r="E26" s="157">
        <v>980</v>
      </c>
      <c r="F26" s="157">
        <v>1854</v>
      </c>
      <c r="G26" s="157">
        <v>293</v>
      </c>
      <c r="H26" s="157">
        <v>23</v>
      </c>
      <c r="I26" s="157">
        <f t="shared" si="1"/>
        <v>3225</v>
      </c>
      <c r="J26" s="24">
        <f t="shared" si="0"/>
        <v>0.021302033105671296</v>
      </c>
    </row>
    <row r="27" spans="1:10" ht="12.75">
      <c r="A27" s="139" t="s">
        <v>78</v>
      </c>
      <c r="B27" s="98" t="s">
        <v>77</v>
      </c>
      <c r="C27" s="157">
        <v>4</v>
      </c>
      <c r="D27" s="157">
        <v>2</v>
      </c>
      <c r="E27" s="157">
        <v>17</v>
      </c>
      <c r="F27" s="157">
        <v>71</v>
      </c>
      <c r="G27" s="157">
        <v>138</v>
      </c>
      <c r="H27" s="157">
        <v>63</v>
      </c>
      <c r="I27" s="157">
        <f t="shared" si="1"/>
        <v>295</v>
      </c>
      <c r="J27" s="24">
        <f t="shared" si="0"/>
        <v>0.0019485580670303975</v>
      </c>
    </row>
    <row r="28" spans="1:10" ht="12.75">
      <c r="A28" s="139" t="s">
        <v>50</v>
      </c>
      <c r="B28" s="98" t="s">
        <v>49</v>
      </c>
      <c r="C28" s="157">
        <v>105</v>
      </c>
      <c r="D28" s="157">
        <v>382</v>
      </c>
      <c r="E28" s="157">
        <v>177</v>
      </c>
      <c r="F28" s="157">
        <v>408</v>
      </c>
      <c r="G28" s="157">
        <v>177</v>
      </c>
      <c r="H28" s="157">
        <v>34</v>
      </c>
      <c r="I28" s="157">
        <f t="shared" si="1"/>
        <v>1283</v>
      </c>
      <c r="J28" s="24">
        <f t="shared" si="0"/>
        <v>0.00847457627118644</v>
      </c>
    </row>
    <row r="29" spans="1:10" ht="12.75">
      <c r="A29" s="139" t="s">
        <v>126</v>
      </c>
      <c r="B29" s="98" t="s">
        <v>125</v>
      </c>
      <c r="C29" s="157">
        <v>8</v>
      </c>
      <c r="D29" s="157">
        <v>29</v>
      </c>
      <c r="E29" s="157">
        <v>36</v>
      </c>
      <c r="F29" s="157">
        <v>49</v>
      </c>
      <c r="G29" s="157">
        <v>26</v>
      </c>
      <c r="H29" s="157">
        <v>7</v>
      </c>
      <c r="I29" s="157">
        <f t="shared" si="1"/>
        <v>155</v>
      </c>
      <c r="J29" s="24">
        <f t="shared" si="0"/>
        <v>0.001023818645388853</v>
      </c>
    </row>
    <row r="30" spans="1:10" ht="12.75">
      <c r="A30" s="139" t="s">
        <v>59</v>
      </c>
      <c r="B30" s="98" t="s">
        <v>58</v>
      </c>
      <c r="C30" s="157"/>
      <c r="D30" s="157"/>
      <c r="E30" s="157">
        <v>32</v>
      </c>
      <c r="F30" s="157">
        <v>582</v>
      </c>
      <c r="G30" s="157">
        <v>185</v>
      </c>
      <c r="H30" s="157">
        <v>22</v>
      </c>
      <c r="I30" s="157">
        <f t="shared" si="1"/>
        <v>821</v>
      </c>
      <c r="J30" s="24">
        <f t="shared" si="0"/>
        <v>0.005422936179769343</v>
      </c>
    </row>
    <row r="31" spans="1:10" ht="12.75">
      <c r="A31" s="139" t="s">
        <v>111</v>
      </c>
      <c r="B31" s="98" t="s">
        <v>110</v>
      </c>
      <c r="C31" s="157"/>
      <c r="D31" s="157"/>
      <c r="E31" s="157"/>
      <c r="F31" s="157">
        <v>61</v>
      </c>
      <c r="G31" s="157">
        <v>63</v>
      </c>
      <c r="H31" s="157">
        <v>10</v>
      </c>
      <c r="I31" s="157">
        <f t="shared" si="1"/>
        <v>134</v>
      </c>
      <c r="J31" s="24">
        <f t="shared" si="0"/>
        <v>0.0008851077321426213</v>
      </c>
    </row>
    <row r="32" spans="1:10" ht="12.75">
      <c r="A32" s="139" t="s">
        <v>142</v>
      </c>
      <c r="B32" s="98" t="s">
        <v>141</v>
      </c>
      <c r="C32" s="157"/>
      <c r="D32" s="157"/>
      <c r="E32" s="157">
        <v>2</v>
      </c>
      <c r="F32" s="157">
        <v>57</v>
      </c>
      <c r="G32" s="157">
        <v>17</v>
      </c>
      <c r="H32" s="157">
        <v>4</v>
      </c>
      <c r="I32" s="157">
        <f t="shared" si="1"/>
        <v>80</v>
      </c>
      <c r="J32" s="24">
        <f t="shared" si="0"/>
        <v>0.0005284225266523111</v>
      </c>
    </row>
    <row r="33" spans="1:10" ht="12.75">
      <c r="A33" s="139" t="s">
        <v>161</v>
      </c>
      <c r="B33" s="98" t="s">
        <v>162</v>
      </c>
      <c r="C33" s="157">
        <v>533</v>
      </c>
      <c r="D33" s="157">
        <v>380</v>
      </c>
      <c r="E33" s="157">
        <v>81</v>
      </c>
      <c r="F33" s="157">
        <v>5612</v>
      </c>
      <c r="G33" s="157">
        <v>312</v>
      </c>
      <c r="H33" s="157">
        <v>79</v>
      </c>
      <c r="I33" s="157">
        <f t="shared" si="1"/>
        <v>6997</v>
      </c>
      <c r="J33" s="24">
        <f t="shared" si="0"/>
        <v>0.046217155237327764</v>
      </c>
    </row>
    <row r="34" spans="1:10" ht="12.75">
      <c r="A34" s="139" t="s">
        <v>169</v>
      </c>
      <c r="B34" s="98" t="s">
        <v>104</v>
      </c>
      <c r="C34" s="157">
        <v>36</v>
      </c>
      <c r="D34" s="157">
        <v>112</v>
      </c>
      <c r="E34" s="157">
        <v>345</v>
      </c>
      <c r="F34" s="157">
        <v>508</v>
      </c>
      <c r="G34" s="157">
        <v>415</v>
      </c>
      <c r="H34" s="157">
        <v>318</v>
      </c>
      <c r="I34" s="157">
        <f t="shared" si="1"/>
        <v>1734</v>
      </c>
      <c r="J34" s="24">
        <f t="shared" si="0"/>
        <v>0.011453558265188846</v>
      </c>
    </row>
    <row r="35" spans="1:10" ht="12.75">
      <c r="A35" s="139" t="s">
        <v>163</v>
      </c>
      <c r="B35" s="98" t="s">
        <v>164</v>
      </c>
      <c r="C35" s="157">
        <v>6</v>
      </c>
      <c r="D35" s="157">
        <v>5</v>
      </c>
      <c r="E35" s="157">
        <v>21</v>
      </c>
      <c r="F35" s="157">
        <v>96</v>
      </c>
      <c r="G35" s="157">
        <v>27</v>
      </c>
      <c r="H35" s="157">
        <v>4</v>
      </c>
      <c r="I35" s="157">
        <f t="shared" si="1"/>
        <v>159</v>
      </c>
      <c r="J35" s="24">
        <f t="shared" si="0"/>
        <v>0.0010502397717214685</v>
      </c>
    </row>
    <row r="36" spans="1:10" ht="12.75">
      <c r="A36" s="139" t="s">
        <v>76</v>
      </c>
      <c r="B36" s="98" t="s">
        <v>75</v>
      </c>
      <c r="C36" s="157">
        <v>112</v>
      </c>
      <c r="D36" s="157">
        <v>185</v>
      </c>
      <c r="E36" s="157">
        <v>250</v>
      </c>
      <c r="F36" s="157">
        <v>693</v>
      </c>
      <c r="G36" s="157">
        <v>570</v>
      </c>
      <c r="H36" s="157">
        <v>123</v>
      </c>
      <c r="I36" s="157">
        <f t="shared" si="1"/>
        <v>1933</v>
      </c>
      <c r="J36" s="24">
        <f t="shared" si="0"/>
        <v>0.01276800930023647</v>
      </c>
    </row>
    <row r="37" spans="1:10" ht="12.75">
      <c r="A37" s="139" t="s">
        <v>156</v>
      </c>
      <c r="B37" s="98" t="s">
        <v>157</v>
      </c>
      <c r="C37" s="157"/>
      <c r="D37" s="157"/>
      <c r="E37" s="157">
        <v>8</v>
      </c>
      <c r="F37" s="157">
        <v>11</v>
      </c>
      <c r="G37" s="157">
        <v>50</v>
      </c>
      <c r="H37" s="157">
        <v>46</v>
      </c>
      <c r="I37" s="157">
        <f t="shared" si="1"/>
        <v>115</v>
      </c>
      <c r="J37" s="24">
        <f t="shared" si="0"/>
        <v>0.0007596073820626974</v>
      </c>
    </row>
    <row r="38" spans="1:10" ht="12.75">
      <c r="A38" s="139" t="s">
        <v>82</v>
      </c>
      <c r="B38" s="98" t="s">
        <v>81</v>
      </c>
      <c r="C38" s="157">
        <v>4</v>
      </c>
      <c r="D38" s="157">
        <v>46</v>
      </c>
      <c r="E38" s="157">
        <v>75</v>
      </c>
      <c r="F38" s="157">
        <v>227</v>
      </c>
      <c r="G38" s="157">
        <v>129</v>
      </c>
      <c r="H38" s="157">
        <v>32</v>
      </c>
      <c r="I38" s="157">
        <f t="shared" si="1"/>
        <v>513</v>
      </c>
      <c r="J38" s="24">
        <f t="shared" si="0"/>
        <v>0.0033885094521579457</v>
      </c>
    </row>
    <row r="39" spans="1:10" ht="12.75">
      <c r="A39" s="139" t="s">
        <v>213</v>
      </c>
      <c r="B39" s="98" t="s">
        <v>67</v>
      </c>
      <c r="C39" s="157">
        <v>201</v>
      </c>
      <c r="D39" s="157">
        <v>223</v>
      </c>
      <c r="E39" s="157">
        <v>70</v>
      </c>
      <c r="F39" s="157">
        <v>64</v>
      </c>
      <c r="G39" s="157">
        <v>62</v>
      </c>
      <c r="H39" s="157">
        <v>24</v>
      </c>
      <c r="I39" s="157">
        <f t="shared" si="1"/>
        <v>644</v>
      </c>
      <c r="J39" s="24">
        <f t="shared" si="0"/>
        <v>0.004253801339551105</v>
      </c>
    </row>
    <row r="40" spans="1:10" ht="12.75">
      <c r="A40" s="139" t="s">
        <v>214</v>
      </c>
      <c r="B40" s="98" t="s">
        <v>64</v>
      </c>
      <c r="C40" s="157">
        <v>26</v>
      </c>
      <c r="D40" s="157">
        <v>247</v>
      </c>
      <c r="E40" s="157">
        <v>301</v>
      </c>
      <c r="F40" s="157">
        <v>292</v>
      </c>
      <c r="G40" s="157">
        <v>65</v>
      </c>
      <c r="H40" s="157">
        <v>12</v>
      </c>
      <c r="I40" s="157">
        <f t="shared" si="1"/>
        <v>943</v>
      </c>
      <c r="J40" s="24">
        <f t="shared" si="0"/>
        <v>0.006228780532914118</v>
      </c>
    </row>
    <row r="41" spans="1:10" ht="12.75">
      <c r="A41" s="139" t="s">
        <v>66</v>
      </c>
      <c r="B41" s="98" t="s">
        <v>65</v>
      </c>
      <c r="C41" s="157">
        <v>230</v>
      </c>
      <c r="D41" s="157">
        <v>724</v>
      </c>
      <c r="E41" s="157">
        <v>311</v>
      </c>
      <c r="F41" s="157">
        <v>223</v>
      </c>
      <c r="G41" s="157">
        <v>223</v>
      </c>
      <c r="H41" s="157">
        <v>228</v>
      </c>
      <c r="I41" s="157">
        <f t="shared" si="1"/>
        <v>1939</v>
      </c>
      <c r="J41" s="24">
        <f t="shared" si="0"/>
        <v>0.012807640989735393</v>
      </c>
    </row>
    <row r="42" spans="1:10" ht="12.75">
      <c r="A42" s="139" t="s">
        <v>85</v>
      </c>
      <c r="B42" s="98" t="s">
        <v>84</v>
      </c>
      <c r="C42" s="157">
        <v>2</v>
      </c>
      <c r="D42" s="157">
        <v>1</v>
      </c>
      <c r="E42" s="157">
        <v>8</v>
      </c>
      <c r="F42" s="157">
        <v>107</v>
      </c>
      <c r="G42" s="157">
        <v>76</v>
      </c>
      <c r="H42" s="157">
        <v>88</v>
      </c>
      <c r="I42" s="157">
        <f t="shared" si="1"/>
        <v>282</v>
      </c>
      <c r="J42" s="24">
        <f t="shared" si="0"/>
        <v>0.001862689406449397</v>
      </c>
    </row>
    <row r="43" spans="1:10" ht="12.75">
      <c r="A43" s="139" t="s">
        <v>55</v>
      </c>
      <c r="B43" s="98" t="s">
        <v>54</v>
      </c>
      <c r="C43" s="157">
        <v>0</v>
      </c>
      <c r="D43" s="157"/>
      <c r="E43" s="157">
        <v>23</v>
      </c>
      <c r="F43" s="157">
        <v>1570</v>
      </c>
      <c r="G43" s="157">
        <v>1824</v>
      </c>
      <c r="H43" s="157">
        <v>39</v>
      </c>
      <c r="I43" s="157">
        <f t="shared" si="1"/>
        <v>3456</v>
      </c>
      <c r="J43" s="24">
        <f t="shared" si="0"/>
        <v>0.022827853151379845</v>
      </c>
    </row>
    <row r="44" spans="1:10" ht="12.75">
      <c r="A44" s="139" t="s">
        <v>123</v>
      </c>
      <c r="B44" s="98" t="s">
        <v>122</v>
      </c>
      <c r="C44" s="157">
        <v>2</v>
      </c>
      <c r="D44" s="157">
        <v>52</v>
      </c>
      <c r="E44" s="157">
        <v>70</v>
      </c>
      <c r="F44" s="157">
        <v>149</v>
      </c>
      <c r="G44" s="157">
        <v>83</v>
      </c>
      <c r="H44" s="157">
        <v>38</v>
      </c>
      <c r="I44" s="157">
        <f t="shared" si="1"/>
        <v>394</v>
      </c>
      <c r="J44" s="24">
        <f t="shared" si="0"/>
        <v>0.0026024809437626326</v>
      </c>
    </row>
    <row r="45" spans="1:10" ht="12.75">
      <c r="A45" s="139" t="s">
        <v>87</v>
      </c>
      <c r="B45" s="98" t="s">
        <v>86</v>
      </c>
      <c r="C45" s="157">
        <v>16</v>
      </c>
      <c r="D45" s="157">
        <v>-1</v>
      </c>
      <c r="E45" s="157">
        <v>13</v>
      </c>
      <c r="F45" s="157">
        <v>579</v>
      </c>
      <c r="G45" s="157">
        <v>313</v>
      </c>
      <c r="H45" s="157">
        <v>31</v>
      </c>
      <c r="I45" s="157">
        <f t="shared" si="1"/>
        <v>951</v>
      </c>
      <c r="J45" s="24">
        <f t="shared" si="0"/>
        <v>0.0062816227855793496</v>
      </c>
    </row>
    <row r="46" spans="1:10" ht="12.75">
      <c r="A46" s="139" t="s">
        <v>170</v>
      </c>
      <c r="B46" s="98" t="s">
        <v>147</v>
      </c>
      <c r="C46" s="157">
        <v>1</v>
      </c>
      <c r="D46" s="157">
        <v>14</v>
      </c>
      <c r="E46" s="157">
        <v>77</v>
      </c>
      <c r="F46" s="157">
        <v>287</v>
      </c>
      <c r="G46" s="157">
        <v>205</v>
      </c>
      <c r="H46" s="157">
        <v>67</v>
      </c>
      <c r="I46" s="157">
        <f t="shared" si="1"/>
        <v>651</v>
      </c>
      <c r="J46" s="24">
        <f t="shared" si="0"/>
        <v>0.004300038310633182</v>
      </c>
    </row>
    <row r="47" spans="1:10" ht="12.75">
      <c r="A47" s="139" t="s">
        <v>181</v>
      </c>
      <c r="B47" s="98" t="s">
        <v>83</v>
      </c>
      <c r="C47" s="157">
        <v>0</v>
      </c>
      <c r="D47" s="157">
        <v>1</v>
      </c>
      <c r="E47" s="157">
        <v>7</v>
      </c>
      <c r="F47" s="157">
        <v>409</v>
      </c>
      <c r="G47" s="157">
        <v>384</v>
      </c>
      <c r="H47" s="157">
        <v>98</v>
      </c>
      <c r="I47" s="157">
        <f t="shared" si="1"/>
        <v>899</v>
      </c>
      <c r="J47" s="24">
        <f t="shared" si="0"/>
        <v>0.005938148143255347</v>
      </c>
    </row>
    <row r="48" spans="1:10" ht="12.75">
      <c r="A48" s="139" t="s">
        <v>101</v>
      </c>
      <c r="B48" s="98" t="s">
        <v>100</v>
      </c>
      <c r="C48" s="157">
        <v>0</v>
      </c>
      <c r="D48" s="157">
        <v>0</v>
      </c>
      <c r="E48" s="157">
        <v>20</v>
      </c>
      <c r="F48" s="157">
        <v>30914</v>
      </c>
      <c r="G48" s="157">
        <v>58</v>
      </c>
      <c r="H48" s="157">
        <v>0</v>
      </c>
      <c r="I48" s="157">
        <f t="shared" si="1"/>
        <v>30992</v>
      </c>
      <c r="J48" s="24">
        <f t="shared" si="0"/>
        <v>0.20471088682510535</v>
      </c>
    </row>
    <row r="49" spans="1:10" ht="12.75">
      <c r="A49" s="139" t="s">
        <v>99</v>
      </c>
      <c r="B49" s="98" t="s">
        <v>98</v>
      </c>
      <c r="C49" s="157">
        <v>0</v>
      </c>
      <c r="D49" s="157">
        <v>0</v>
      </c>
      <c r="E49" s="157">
        <v>39</v>
      </c>
      <c r="F49" s="157">
        <v>15803</v>
      </c>
      <c r="G49" s="157">
        <v>63</v>
      </c>
      <c r="H49" s="157">
        <v>0</v>
      </c>
      <c r="I49" s="157">
        <f t="shared" si="1"/>
        <v>15905</v>
      </c>
      <c r="J49" s="24">
        <f t="shared" si="0"/>
        <v>0.10505700358006262</v>
      </c>
    </row>
    <row r="50" spans="1:10" ht="12.75">
      <c r="A50" s="139" t="s">
        <v>115</v>
      </c>
      <c r="B50" s="98" t="s">
        <v>114</v>
      </c>
      <c r="C50" s="157">
        <v>0</v>
      </c>
      <c r="D50" s="157">
        <v>0</v>
      </c>
      <c r="E50" s="157">
        <v>0</v>
      </c>
      <c r="F50" s="157">
        <v>215</v>
      </c>
      <c r="G50" s="157">
        <v>325</v>
      </c>
      <c r="H50" s="157">
        <v>81</v>
      </c>
      <c r="I50" s="157">
        <f t="shared" si="1"/>
        <v>621</v>
      </c>
      <c r="J50" s="24">
        <f t="shared" si="0"/>
        <v>0.004101879863138566</v>
      </c>
    </row>
    <row r="51" spans="1:10" ht="12.75">
      <c r="A51" s="139" t="s">
        <v>149</v>
      </c>
      <c r="B51" s="98" t="s">
        <v>148</v>
      </c>
      <c r="C51" s="157">
        <v>13</v>
      </c>
      <c r="D51" s="157">
        <v>98</v>
      </c>
      <c r="E51" s="157">
        <v>57</v>
      </c>
      <c r="F51" s="157">
        <v>60</v>
      </c>
      <c r="G51" s="157">
        <v>28</v>
      </c>
      <c r="H51" s="157">
        <v>6</v>
      </c>
      <c r="I51" s="157">
        <f t="shared" si="1"/>
        <v>262</v>
      </c>
      <c r="J51" s="24">
        <f t="shared" si="0"/>
        <v>0.001730583774786319</v>
      </c>
    </row>
    <row r="52" spans="1:10" ht="12.75">
      <c r="A52" s="139" t="s">
        <v>237</v>
      </c>
      <c r="B52" s="98" t="s">
        <v>129</v>
      </c>
      <c r="C52" s="157">
        <v>357</v>
      </c>
      <c r="D52" s="157">
        <v>483</v>
      </c>
      <c r="E52" s="157">
        <v>613</v>
      </c>
      <c r="F52" s="157">
        <v>3301</v>
      </c>
      <c r="G52" s="157">
        <v>1392</v>
      </c>
      <c r="H52" s="157">
        <v>407</v>
      </c>
      <c r="I52" s="157">
        <f t="shared" si="1"/>
        <v>6553</v>
      </c>
      <c r="J52" s="24">
        <f t="shared" si="0"/>
        <v>0.04328441021440744</v>
      </c>
    </row>
    <row r="53" spans="1:10" ht="12.75">
      <c r="A53" s="139" t="s">
        <v>144</v>
      </c>
      <c r="B53" s="98" t="s">
        <v>143</v>
      </c>
      <c r="C53" s="157"/>
      <c r="D53" s="157"/>
      <c r="E53" s="157">
        <v>2</v>
      </c>
      <c r="F53" s="157">
        <v>73</v>
      </c>
      <c r="G53" s="157">
        <v>17</v>
      </c>
      <c r="H53" s="157">
        <v>3</v>
      </c>
      <c r="I53" s="157">
        <f t="shared" si="1"/>
        <v>95</v>
      </c>
      <c r="J53" s="24">
        <f t="shared" si="0"/>
        <v>0.0006275017503996195</v>
      </c>
    </row>
    <row r="54" spans="1:10" ht="12.75">
      <c r="A54" s="139" t="s">
        <v>189</v>
      </c>
      <c r="B54" s="98" t="s">
        <v>53</v>
      </c>
      <c r="C54" s="157">
        <v>0</v>
      </c>
      <c r="D54" s="157"/>
      <c r="E54" s="157">
        <v>1</v>
      </c>
      <c r="F54" s="157">
        <v>400</v>
      </c>
      <c r="G54" s="157">
        <v>278</v>
      </c>
      <c r="H54" s="157">
        <v>36</v>
      </c>
      <c r="I54" s="157">
        <f t="shared" si="1"/>
        <v>715</v>
      </c>
      <c r="J54" s="24">
        <f t="shared" si="0"/>
        <v>0.004722776331955031</v>
      </c>
    </row>
    <row r="55" spans="1:10" ht="12.75">
      <c r="A55" s="139" t="s">
        <v>192</v>
      </c>
      <c r="B55" s="98" t="s">
        <v>137</v>
      </c>
      <c r="C55" s="157">
        <v>5</v>
      </c>
      <c r="D55" s="157"/>
      <c r="E55" s="157"/>
      <c r="F55" s="157">
        <v>35</v>
      </c>
      <c r="G55" s="157">
        <v>55</v>
      </c>
      <c r="H55" s="157">
        <v>61</v>
      </c>
      <c r="I55" s="157">
        <f t="shared" si="1"/>
        <v>156</v>
      </c>
      <c r="J55" s="24">
        <f t="shared" si="0"/>
        <v>0.001030423926972007</v>
      </c>
    </row>
    <row r="56" spans="1:10" ht="12.75">
      <c r="A56" s="161" t="s">
        <v>229</v>
      </c>
      <c r="B56" s="158" t="s">
        <v>139</v>
      </c>
      <c r="C56" s="157">
        <v>1</v>
      </c>
      <c r="D56" s="157"/>
      <c r="E56" s="157"/>
      <c r="F56" s="157">
        <v>32</v>
      </c>
      <c r="G56" s="157">
        <v>128</v>
      </c>
      <c r="H56" s="157">
        <v>101</v>
      </c>
      <c r="I56" s="157">
        <f t="shared" si="1"/>
        <v>262</v>
      </c>
      <c r="J56" s="24">
        <f t="shared" si="0"/>
        <v>0.001730583774786319</v>
      </c>
    </row>
    <row r="57" spans="1:10" ht="12.75">
      <c r="A57" s="128" t="s">
        <v>182</v>
      </c>
      <c r="B57" s="159" t="s">
        <v>118</v>
      </c>
      <c r="C57" s="159">
        <v>1</v>
      </c>
      <c r="D57" s="159">
        <v>3</v>
      </c>
      <c r="E57" s="159">
        <v>1</v>
      </c>
      <c r="F57" s="159">
        <v>769</v>
      </c>
      <c r="G57" s="157">
        <v>1742</v>
      </c>
      <c r="H57" s="157">
        <v>366</v>
      </c>
      <c r="I57" s="157">
        <f t="shared" si="1"/>
        <v>2882</v>
      </c>
      <c r="J57" s="24">
        <f t="shared" si="0"/>
        <v>0.019036421522649512</v>
      </c>
    </row>
    <row r="58" spans="1:10" ht="12.75">
      <c r="A58" s="162" t="s">
        <v>190</v>
      </c>
      <c r="B58" s="99" t="s">
        <v>138</v>
      </c>
      <c r="C58" s="157"/>
      <c r="D58" s="157"/>
      <c r="E58" s="157"/>
      <c r="F58" s="157">
        <v>19</v>
      </c>
      <c r="G58" s="157">
        <v>33</v>
      </c>
      <c r="H58" s="157">
        <v>9</v>
      </c>
      <c r="I58" s="157">
        <f t="shared" si="1"/>
        <v>61</v>
      </c>
      <c r="J58" s="24">
        <f t="shared" si="0"/>
        <v>0.0004029221765723873</v>
      </c>
    </row>
    <row r="59" spans="1:10" ht="12.75">
      <c r="A59" s="162" t="s">
        <v>230</v>
      </c>
      <c r="B59" s="98" t="s">
        <v>120</v>
      </c>
      <c r="C59" s="157">
        <v>3</v>
      </c>
      <c r="D59" s="157"/>
      <c r="E59" s="157"/>
      <c r="F59" s="157">
        <v>60</v>
      </c>
      <c r="G59" s="157">
        <v>122</v>
      </c>
      <c r="H59" s="157">
        <v>62</v>
      </c>
      <c r="I59" s="157">
        <f t="shared" si="1"/>
        <v>247</v>
      </c>
      <c r="J59" s="24">
        <f t="shared" si="0"/>
        <v>0.0016315045510390108</v>
      </c>
    </row>
    <row r="60" spans="1:10" ht="12.75">
      <c r="A60" s="139" t="s">
        <v>183</v>
      </c>
      <c r="B60" s="98" t="s">
        <v>117</v>
      </c>
      <c r="C60" s="157"/>
      <c r="D60" s="157">
        <v>1</v>
      </c>
      <c r="E60" s="157">
        <v>4</v>
      </c>
      <c r="F60" s="157">
        <v>69</v>
      </c>
      <c r="G60" s="157">
        <v>211</v>
      </c>
      <c r="H60" s="157">
        <v>114</v>
      </c>
      <c r="I60" s="157">
        <f t="shared" si="1"/>
        <v>399</v>
      </c>
      <c r="J60" s="24">
        <f t="shared" si="0"/>
        <v>0.002635507351678402</v>
      </c>
    </row>
    <row r="61" spans="1:10" ht="12.75">
      <c r="A61" s="139" t="s">
        <v>184</v>
      </c>
      <c r="B61" s="98" t="s">
        <v>119</v>
      </c>
      <c r="C61" s="157">
        <v>4</v>
      </c>
      <c r="D61" s="157"/>
      <c r="E61" s="157">
        <v>2</v>
      </c>
      <c r="F61" s="157">
        <v>189</v>
      </c>
      <c r="G61" s="157">
        <v>151</v>
      </c>
      <c r="H61" s="157">
        <v>22</v>
      </c>
      <c r="I61" s="157">
        <f t="shared" si="1"/>
        <v>368</v>
      </c>
      <c r="J61" s="24">
        <f t="shared" si="0"/>
        <v>0.0024307436226006316</v>
      </c>
    </row>
    <row r="62" spans="1:10" ht="12.75">
      <c r="A62" s="139" t="s">
        <v>191</v>
      </c>
      <c r="B62" s="99" t="s">
        <v>136</v>
      </c>
      <c r="C62" s="157">
        <v>2</v>
      </c>
      <c r="D62" s="157"/>
      <c r="E62" s="157"/>
      <c r="F62" s="157">
        <v>5</v>
      </c>
      <c r="G62" s="157">
        <v>8</v>
      </c>
      <c r="H62" s="157">
        <v>7</v>
      </c>
      <c r="I62" s="157">
        <f t="shared" si="1"/>
        <v>22</v>
      </c>
      <c r="J62" s="24">
        <f t="shared" si="0"/>
        <v>0.00014531619482938558</v>
      </c>
    </row>
    <row r="63" spans="1:10" ht="12.75">
      <c r="A63" s="139" t="s">
        <v>165</v>
      </c>
      <c r="B63" s="98" t="s">
        <v>166</v>
      </c>
      <c r="C63" s="157"/>
      <c r="D63" s="157">
        <v>1</v>
      </c>
      <c r="E63" s="157"/>
      <c r="F63" s="157">
        <v>17</v>
      </c>
      <c r="G63" s="157">
        <v>7</v>
      </c>
      <c r="H63" s="157">
        <v>7</v>
      </c>
      <c r="I63" s="157">
        <f t="shared" si="1"/>
        <v>32</v>
      </c>
      <c r="J63" s="24">
        <f t="shared" si="0"/>
        <v>0.00021136901066092447</v>
      </c>
    </row>
    <row r="64" spans="1:10" ht="12.75">
      <c r="A64" s="139" t="s">
        <v>72</v>
      </c>
      <c r="B64" s="98" t="s">
        <v>71</v>
      </c>
      <c r="C64" s="157"/>
      <c r="D64" s="157"/>
      <c r="E64" s="157">
        <v>2</v>
      </c>
      <c r="F64" s="157">
        <v>126</v>
      </c>
      <c r="G64" s="157">
        <v>100</v>
      </c>
      <c r="H64" s="157">
        <v>32</v>
      </c>
      <c r="I64" s="157">
        <f t="shared" si="1"/>
        <v>260</v>
      </c>
      <c r="J64" s="24">
        <f t="shared" si="0"/>
        <v>0.0017173732116200113</v>
      </c>
    </row>
    <row r="65" spans="1:10" ht="12.75">
      <c r="A65" s="139" t="s">
        <v>158</v>
      </c>
      <c r="B65" s="98" t="s">
        <v>159</v>
      </c>
      <c r="C65" s="157">
        <v>0</v>
      </c>
      <c r="D65" s="157"/>
      <c r="E65" s="157">
        <v>7</v>
      </c>
      <c r="F65" s="157">
        <v>491</v>
      </c>
      <c r="G65" s="157">
        <v>491</v>
      </c>
      <c r="H65" s="157">
        <v>77</v>
      </c>
      <c r="I65" s="157">
        <f t="shared" si="1"/>
        <v>1066</v>
      </c>
      <c r="J65" s="24">
        <f t="shared" si="0"/>
        <v>0.007041230167642047</v>
      </c>
    </row>
    <row r="66" spans="1:10" s="27" customFormat="1" ht="13.5" thickBot="1">
      <c r="A66" s="139" t="s">
        <v>116</v>
      </c>
      <c r="B66" s="98"/>
      <c r="C66" s="157">
        <v>3795</v>
      </c>
      <c r="D66" s="157">
        <v>2801</v>
      </c>
      <c r="E66" s="157">
        <v>3682</v>
      </c>
      <c r="F66" s="157">
        <v>11714</v>
      </c>
      <c r="G66" s="157">
        <v>14510</v>
      </c>
      <c r="H66" s="157">
        <v>4008</v>
      </c>
      <c r="I66" s="157">
        <v>39493</v>
      </c>
      <c r="J66" s="24">
        <f t="shared" si="0"/>
        <v>0.26086238556349656</v>
      </c>
    </row>
    <row r="67" spans="1:10" ht="12" thickBot="1">
      <c r="A67" s="53" t="s">
        <v>167</v>
      </c>
      <c r="B67" s="61"/>
      <c r="C67" s="81">
        <f aca="true" t="shared" si="2" ref="C67:H67">SUM(C8:C66)</f>
        <v>5657</v>
      </c>
      <c r="D67" s="81">
        <f t="shared" si="2"/>
        <v>6840</v>
      </c>
      <c r="E67" s="81">
        <f t="shared" si="2"/>
        <v>9125</v>
      </c>
      <c r="F67" s="81">
        <f t="shared" si="2"/>
        <v>93725</v>
      </c>
      <c r="G67" s="81">
        <f t="shared" si="2"/>
        <v>28926</v>
      </c>
      <c r="H67" s="81">
        <f t="shared" si="2"/>
        <v>8138</v>
      </c>
      <c r="I67" s="163">
        <f>SUM(I8:I66)</f>
        <v>151394</v>
      </c>
      <c r="J67" s="164">
        <f>+I67/I67</f>
        <v>1</v>
      </c>
    </row>
    <row r="68" spans="1:10" ht="11.25">
      <c r="A68" s="6" t="s">
        <v>221</v>
      </c>
      <c r="D68" s="44"/>
      <c r="E68" s="44"/>
      <c r="F68" s="44"/>
      <c r="G68" s="44"/>
      <c r="H68" s="44"/>
      <c r="I68" s="44"/>
      <c r="J68" s="45"/>
    </row>
    <row r="69" spans="1:10" ht="11.25">
      <c r="A69" s="6" t="s">
        <v>217</v>
      </c>
      <c r="D69" s="44"/>
      <c r="E69" s="44"/>
      <c r="F69" s="44"/>
      <c r="G69" s="44"/>
      <c r="H69" s="44"/>
      <c r="I69" s="44"/>
      <c r="J69" s="45"/>
    </row>
    <row r="70" spans="1:10" ht="11.25">
      <c r="A70" s="7" t="s">
        <v>218</v>
      </c>
      <c r="D70" s="44"/>
      <c r="E70" s="44"/>
      <c r="F70" s="44"/>
      <c r="G70" s="44"/>
      <c r="H70" s="44"/>
      <c r="I70" s="44"/>
      <c r="J70" s="45"/>
    </row>
    <row r="71" spans="1:9" ht="11.25">
      <c r="A71" s="28" t="s">
        <v>199</v>
      </c>
      <c r="C71" s="29"/>
      <c r="D71" s="29"/>
      <c r="E71" s="29"/>
      <c r="F71" s="29"/>
      <c r="G71" s="29"/>
      <c r="H71" s="29"/>
      <c r="I71" s="29"/>
    </row>
    <row r="72" ht="11.25">
      <c r="A72" s="6" t="s">
        <v>216</v>
      </c>
    </row>
    <row r="73" spans="1:10" ht="12.75">
      <c r="A73" s="275" t="s">
        <v>211</v>
      </c>
      <c r="B73" s="275"/>
      <c r="C73" s="275"/>
      <c r="D73" s="275"/>
      <c r="E73" s="275"/>
      <c r="F73" s="275"/>
      <c r="G73" s="275"/>
      <c r="H73" s="275"/>
      <c r="I73" s="275"/>
      <c r="J73" s="275"/>
    </row>
  </sheetData>
  <mergeCells count="6">
    <mergeCell ref="A1:J1"/>
    <mergeCell ref="A73:J73"/>
    <mergeCell ref="C5:I5"/>
    <mergeCell ref="A2:J2"/>
    <mergeCell ref="A6:A7"/>
    <mergeCell ref="J5:J7"/>
  </mergeCells>
  <hyperlinks>
    <hyperlink ref="A73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Fernando Cardoch</cp:lastModifiedBy>
  <cp:lastPrinted>2003-03-04T18:23:04Z</cp:lastPrinted>
  <dcterms:created xsi:type="dcterms:W3CDTF">2002-12-11T15:04:21Z</dcterms:created>
  <dcterms:modified xsi:type="dcterms:W3CDTF">2006-12-20T01:42:58Z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